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jsv0183\総務課\3_行政係\12_伊賀市統計書\2025_令和６年度統計書\HP用\"/>
    </mc:Choice>
  </mc:AlternateContent>
  <xr:revisionPtr revIDLastSave="0" documentId="8_{391843A8-45B8-481B-8A3F-CE73CF81399F}" xr6:coauthVersionLast="47" xr6:coauthVersionMax="47" xr10:uidLastSave="{00000000-0000-0000-0000-000000000000}"/>
  <bookViews>
    <workbookView xWindow="-120" yWindow="-120" windowWidth="20730" windowHeight="11040" xr2:uid="{1AA1D376-00BC-43B2-9ED6-4AEC8E615F33}"/>
  </bookViews>
  <sheets>
    <sheet name="1.土地・気象" sheetId="1" r:id="rId1"/>
    <sheet name="1" sheetId="2" r:id="rId2"/>
    <sheet name="2" sheetId="3" r:id="rId3"/>
    <sheet name="3" sheetId="4" r:id="rId4"/>
    <sheet name="4" sheetId="5" r:id="rId5"/>
  </sheets>
  <externalReferences>
    <externalReference r:id="rId6"/>
    <externalReference r:id="rId7"/>
  </externalReferences>
  <definedNames>
    <definedName name="\d" localSheetId="2">#REF!</definedName>
    <definedName name="\d" localSheetId="3">#REF!</definedName>
    <definedName name="\d" localSheetId="4">#REF!</definedName>
    <definedName name="\d">#REF!</definedName>
    <definedName name="\h" localSheetId="2">#REF!</definedName>
    <definedName name="\h" localSheetId="3">#REF!</definedName>
    <definedName name="\h" localSheetId="4">#REF!</definedName>
    <definedName name="\h">#REF!</definedName>
    <definedName name="\p" localSheetId="2">#REF!</definedName>
    <definedName name="\p" localSheetId="3">#REF!</definedName>
    <definedName name="\p" localSheetId="4">#REF!</definedName>
    <definedName name="\p">#REF!</definedName>
    <definedName name="\q" localSheetId="2">#REF!</definedName>
    <definedName name="\q" localSheetId="3">#REF!</definedName>
    <definedName name="\q" localSheetId="4">#REF!</definedName>
    <definedName name="\q">#REF!</definedName>
    <definedName name="a">#REF!</definedName>
    <definedName name="aa">#REF!</definedName>
    <definedName name="_xlnm.Print_Area" localSheetId="1">'1'!$A$1:$F$58</definedName>
    <definedName name="_xlnm.Print_Area" localSheetId="4">'4'!$A$1:$L$57</definedName>
    <definedName name="Q_統計表2表産業中分類別exl" localSheetId="1">[2]Q_統計表2表産業中分類別exl!#REF!</definedName>
    <definedName name="Q_統計表2表産業中分類別exl">[2]Q_統計表2表産業中分類別exl!#REF!</definedName>
    <definedName name="Q_統計表2表市町村別exl" localSheetId="1">#REF!</definedName>
    <definedName name="Q_統計表2表市町村別exl" localSheetId="2">#REF!</definedName>
    <definedName name="Q_統計表2表市町村別exl" localSheetId="3">#REF!</definedName>
    <definedName name="Q_統計表2表市町村別exl" localSheetId="4">#REF!</definedName>
    <definedName name="Q_統計表2表市町村別exl">#REF!</definedName>
    <definedName name="s">#REF!</definedName>
    <definedName name="事業" localSheetId="2">#REF!</definedName>
    <definedName name="事業" localSheetId="3">#REF!</definedName>
    <definedName name="事業" localSheetId="4">#REF!</definedName>
    <definedName name="事業">#REF!</definedName>
    <definedName name="事業所数" localSheetId="2">#REF!</definedName>
    <definedName name="事業所数" localSheetId="3">#REF!</definedName>
    <definedName name="事業所数" localSheetId="4">#REF!</definedName>
    <definedName name="事業所数">#REF!</definedName>
    <definedName name="世帯">#REF!</definedName>
    <definedName name="地域別">#REF!</definedName>
    <definedName name="文化財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0" i="5" l="1"/>
  <c r="P60" i="5"/>
  <c r="Q59" i="5"/>
  <c r="P59" i="5"/>
  <c r="Q58" i="5"/>
  <c r="P58" i="5"/>
  <c r="Q57" i="5"/>
  <c r="P57" i="5"/>
  <c r="Q56" i="5"/>
  <c r="P56" i="5"/>
  <c r="Q55" i="5"/>
  <c r="P55" i="5"/>
  <c r="Q54" i="5"/>
  <c r="P54" i="5"/>
  <c r="Q53" i="5"/>
  <c r="P53" i="5"/>
  <c r="Q52" i="5"/>
  <c r="P52" i="5"/>
  <c r="Q51" i="5"/>
  <c r="P51" i="5"/>
  <c r="Q50" i="5"/>
  <c r="P50" i="5"/>
  <c r="Q49" i="5"/>
  <c r="P49" i="5"/>
  <c r="B21" i="4"/>
  <c r="I20" i="4"/>
  <c r="B20" i="4" s="1"/>
  <c r="H20" i="4"/>
  <c r="G20" i="4"/>
  <c r="F20" i="4"/>
  <c r="E20" i="4"/>
  <c r="D20" i="4"/>
  <c r="C20" i="4"/>
  <c r="I19" i="4"/>
  <c r="H19" i="4"/>
  <c r="G19" i="4"/>
  <c r="F19" i="4"/>
  <c r="E19" i="4"/>
  <c r="B19" i="4" s="1"/>
  <c r="D19" i="4"/>
  <c r="C19" i="4"/>
  <c r="B6" i="4"/>
  <c r="B5" i="4"/>
</calcChain>
</file>

<file path=xl/sharedStrings.xml><?xml version="1.0" encoding="utf-8"?>
<sst xmlns="http://schemas.openxmlformats.org/spreadsheetml/2006/main" count="226" uniqueCount="196">
  <si>
    <t>土地・気象　　１</t>
    <rPh sb="0" eb="2">
      <t>トチ</t>
    </rPh>
    <rPh sb="3" eb="5">
      <t>キショウ</t>
    </rPh>
    <phoneticPr fontId="2"/>
  </si>
  <si>
    <t>1.　土　地　・　気　象</t>
    <rPh sb="3" eb="4">
      <t>ツチ</t>
    </rPh>
    <rPh sb="5" eb="6">
      <t>チ</t>
    </rPh>
    <rPh sb="9" eb="10">
      <t>キ</t>
    </rPh>
    <rPh sb="11" eb="12">
      <t>ゾウ</t>
    </rPh>
    <phoneticPr fontId="2"/>
  </si>
  <si>
    <t>1.　位置及び面積・・・・・・・・・・・・・2</t>
    <rPh sb="3" eb="5">
      <t>イチ</t>
    </rPh>
    <rPh sb="5" eb="6">
      <t>オヨ</t>
    </rPh>
    <rPh sb="7" eb="9">
      <t>メンセキ</t>
    </rPh>
    <phoneticPr fontId="2"/>
  </si>
  <si>
    <t>2.　市地域の推移・・・・・・・・・・・・・3</t>
    <rPh sb="3" eb="4">
      <t>シ</t>
    </rPh>
    <rPh sb="4" eb="6">
      <t>チイキ</t>
    </rPh>
    <rPh sb="7" eb="9">
      <t>スイイ</t>
    </rPh>
    <phoneticPr fontId="2"/>
  </si>
  <si>
    <t>3.　地目別民有地面積・・・・・・・・・・・4</t>
    <rPh sb="3" eb="4">
      <t>チ</t>
    </rPh>
    <rPh sb="4" eb="5">
      <t>モク</t>
    </rPh>
    <rPh sb="5" eb="6">
      <t>ベツ</t>
    </rPh>
    <rPh sb="6" eb="7">
      <t>ミン</t>
    </rPh>
    <rPh sb="7" eb="8">
      <t>ユウ</t>
    </rPh>
    <rPh sb="8" eb="9">
      <t>チ</t>
    </rPh>
    <rPh sb="9" eb="11">
      <t>メンセキ</t>
    </rPh>
    <phoneticPr fontId="2"/>
  </si>
  <si>
    <t>4.　気象概況・・・・・・・・・・・・・・・5</t>
    <rPh sb="3" eb="5">
      <t>キショウ</t>
    </rPh>
    <rPh sb="5" eb="7">
      <t>ガイキョウ</t>
    </rPh>
    <phoneticPr fontId="2"/>
  </si>
  <si>
    <t>2　　土地・気象</t>
    <rPh sb="3" eb="5">
      <t>トチ</t>
    </rPh>
    <rPh sb="6" eb="8">
      <t>キショウ</t>
    </rPh>
    <phoneticPr fontId="9"/>
  </si>
  <si>
    <t>1. 位置及び面積</t>
    <rPh sb="3" eb="5">
      <t>イチ</t>
    </rPh>
    <rPh sb="5" eb="6">
      <t>オヨ</t>
    </rPh>
    <rPh sb="7" eb="9">
      <t>メンセキ</t>
    </rPh>
    <phoneticPr fontId="9"/>
  </si>
  <si>
    <t>令和6年10月1日現在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9"/>
  </si>
  <si>
    <t>所在地</t>
    <rPh sb="0" eb="2">
      <t>ショザイ</t>
    </rPh>
    <rPh sb="2" eb="3">
      <t>チ</t>
    </rPh>
    <phoneticPr fontId="9"/>
  </si>
  <si>
    <t>北緯</t>
    <rPh sb="0" eb="2">
      <t>ホクイ</t>
    </rPh>
    <phoneticPr fontId="9"/>
  </si>
  <si>
    <t>東経</t>
    <rPh sb="0" eb="2">
      <t>トウケイ</t>
    </rPh>
    <phoneticPr fontId="9"/>
  </si>
  <si>
    <t>海抜</t>
    <rPh sb="0" eb="2">
      <t>カイバツ</t>
    </rPh>
    <phoneticPr fontId="9"/>
  </si>
  <si>
    <t>本庁</t>
    <rPh sb="0" eb="2">
      <t>ホンチョウ</t>
    </rPh>
    <phoneticPr fontId="9"/>
  </si>
  <si>
    <t>四十九町3184番地</t>
    <rPh sb="0" eb="3">
      <t>ヨンジュウキュウ</t>
    </rPh>
    <rPh sb="3" eb="4">
      <t>チョウ</t>
    </rPh>
    <rPh sb="8" eb="10">
      <t>バンチ</t>
    </rPh>
    <phoneticPr fontId="9"/>
  </si>
  <si>
    <t>34°44′59″</t>
    <phoneticPr fontId="9"/>
  </si>
  <si>
    <t>136°08′32″</t>
    <phoneticPr fontId="9"/>
  </si>
  <si>
    <t>147.7m</t>
    <phoneticPr fontId="9"/>
  </si>
  <si>
    <t>上野支所</t>
    <rPh sb="0" eb="2">
      <t>ウエノ</t>
    </rPh>
    <rPh sb="2" eb="4">
      <t>シショ</t>
    </rPh>
    <phoneticPr fontId="2"/>
  </si>
  <si>
    <t>上野丸之内500番地</t>
    <rPh sb="0" eb="1">
      <t>ウエ</t>
    </rPh>
    <rPh sb="1" eb="2">
      <t>ノ</t>
    </rPh>
    <rPh sb="2" eb="5">
      <t>マルノウチ</t>
    </rPh>
    <rPh sb="8" eb="10">
      <t>バンチ</t>
    </rPh>
    <phoneticPr fontId="2"/>
  </si>
  <si>
    <t>34°46′00″</t>
    <phoneticPr fontId="2"/>
  </si>
  <si>
    <t>136°07′50″</t>
    <phoneticPr fontId="2"/>
  </si>
  <si>
    <t>149.8m</t>
    <phoneticPr fontId="2"/>
  </si>
  <si>
    <t>伊賀支所</t>
    <rPh sb="0" eb="2">
      <t>イガ</t>
    </rPh>
    <rPh sb="2" eb="4">
      <t>シショ</t>
    </rPh>
    <phoneticPr fontId="9"/>
  </si>
  <si>
    <t>新堂313番地１</t>
    <phoneticPr fontId="2"/>
  </si>
  <si>
    <t>34°49′14″</t>
    <phoneticPr fontId="2"/>
  </si>
  <si>
    <t>136°12′22″</t>
    <phoneticPr fontId="2"/>
  </si>
  <si>
    <t>180.0m</t>
    <phoneticPr fontId="2"/>
  </si>
  <si>
    <t>島ヶ原支所</t>
    <rPh sb="0" eb="3">
      <t>シマガハラ</t>
    </rPh>
    <rPh sb="3" eb="5">
      <t>シショ</t>
    </rPh>
    <phoneticPr fontId="9"/>
  </si>
  <si>
    <t>島ヶ原4913番地</t>
    <rPh sb="0" eb="3">
      <t>シマガハラ</t>
    </rPh>
    <rPh sb="7" eb="9">
      <t>バンチ</t>
    </rPh>
    <phoneticPr fontId="9"/>
  </si>
  <si>
    <t>34°46′06″</t>
    <phoneticPr fontId="9"/>
  </si>
  <si>
    <t>136°03′22″</t>
    <phoneticPr fontId="9"/>
  </si>
  <si>
    <t>112.0m</t>
    <phoneticPr fontId="9"/>
  </si>
  <si>
    <t>阿山支所</t>
    <rPh sb="0" eb="2">
      <t>アヤマ</t>
    </rPh>
    <rPh sb="2" eb="4">
      <t>シショ</t>
    </rPh>
    <phoneticPr fontId="9"/>
  </si>
  <si>
    <t>馬場1128番地の1</t>
    <rPh sb="0" eb="2">
      <t>ババ</t>
    </rPh>
    <rPh sb="6" eb="8">
      <t>バンチ</t>
    </rPh>
    <phoneticPr fontId="9"/>
  </si>
  <si>
    <t>34°49′43″</t>
    <phoneticPr fontId="9"/>
  </si>
  <si>
    <t>136°10′31″</t>
    <phoneticPr fontId="9"/>
  </si>
  <si>
    <t>162.0m</t>
    <phoneticPr fontId="9"/>
  </si>
  <si>
    <t>大山田支所</t>
    <rPh sb="0" eb="3">
      <t>オオヤマダ</t>
    </rPh>
    <rPh sb="3" eb="5">
      <t>シショ</t>
    </rPh>
    <phoneticPr fontId="9"/>
  </si>
  <si>
    <t>平田656番地の1</t>
    <rPh sb="0" eb="2">
      <t>ヒラタ</t>
    </rPh>
    <rPh sb="5" eb="7">
      <t>バンチ</t>
    </rPh>
    <phoneticPr fontId="9"/>
  </si>
  <si>
    <t>34°45′49″</t>
    <phoneticPr fontId="9"/>
  </si>
  <si>
    <t>136°13′07″</t>
    <phoneticPr fontId="9"/>
  </si>
  <si>
    <t>199.7m</t>
    <phoneticPr fontId="9"/>
  </si>
  <si>
    <t>青山支所</t>
    <rPh sb="0" eb="2">
      <t>アオヤマ</t>
    </rPh>
    <rPh sb="2" eb="4">
      <t>シショ</t>
    </rPh>
    <phoneticPr fontId="9"/>
  </si>
  <si>
    <t>阿保151番地の1</t>
    <rPh sb="0" eb="2">
      <t>アオ</t>
    </rPh>
    <rPh sb="5" eb="7">
      <t>バンチ</t>
    </rPh>
    <phoneticPr fontId="9"/>
  </si>
  <si>
    <t>34°40′16″</t>
    <phoneticPr fontId="9"/>
  </si>
  <si>
    <t>136°10′37″</t>
    <phoneticPr fontId="9"/>
  </si>
  <si>
    <t>188.8m</t>
    <phoneticPr fontId="9"/>
  </si>
  <si>
    <t>面積(k㎡)</t>
    <rPh sb="0" eb="2">
      <t>メンセキ</t>
    </rPh>
    <phoneticPr fontId="9"/>
  </si>
  <si>
    <t>東西　30km  南北　40km</t>
    <rPh sb="0" eb="2">
      <t>トウザイ</t>
    </rPh>
    <rPh sb="9" eb="11">
      <t>ナンボク</t>
    </rPh>
    <phoneticPr fontId="9"/>
  </si>
  <si>
    <t xml:space="preserve"> </t>
    <phoneticPr fontId="9"/>
  </si>
  <si>
    <t>出典：国土地理院</t>
    <rPh sb="0" eb="2">
      <t>シュッテン</t>
    </rPh>
    <rPh sb="3" eb="5">
      <t>コクド</t>
    </rPh>
    <rPh sb="5" eb="7">
      <t>チリ</t>
    </rPh>
    <rPh sb="7" eb="8">
      <t>イン</t>
    </rPh>
    <phoneticPr fontId="9"/>
  </si>
  <si>
    <t>土地・気象　　3</t>
    <rPh sb="0" eb="2">
      <t>トチ</t>
    </rPh>
    <rPh sb="3" eb="5">
      <t>キショウ</t>
    </rPh>
    <phoneticPr fontId="9"/>
  </si>
  <si>
    <t>２．市地域の推移</t>
    <rPh sb="2" eb="3">
      <t>シ</t>
    </rPh>
    <rPh sb="3" eb="5">
      <t>チイキ</t>
    </rPh>
    <rPh sb="6" eb="8">
      <t>スイイ</t>
    </rPh>
    <phoneticPr fontId="9"/>
  </si>
  <si>
    <t>旧上野市</t>
    <rPh sb="0" eb="1">
      <t>キュウ</t>
    </rPh>
    <rPh sb="1" eb="4">
      <t>ウエノシ</t>
    </rPh>
    <phoneticPr fontId="9"/>
  </si>
  <si>
    <t>旧伊賀町</t>
    <rPh sb="0" eb="1">
      <t>キュウ</t>
    </rPh>
    <rPh sb="1" eb="4">
      <t>イガチョウ</t>
    </rPh>
    <phoneticPr fontId="9"/>
  </si>
  <si>
    <t>旧島ヶ原村</t>
    <rPh sb="0" eb="1">
      <t>キュウ</t>
    </rPh>
    <rPh sb="1" eb="4">
      <t>シマガハラ</t>
    </rPh>
    <rPh sb="4" eb="5">
      <t>ムラ</t>
    </rPh>
    <phoneticPr fontId="9"/>
  </si>
  <si>
    <t>旧阿山町</t>
    <rPh sb="0" eb="1">
      <t>キュウ</t>
    </rPh>
    <rPh sb="1" eb="3">
      <t>アヤマ</t>
    </rPh>
    <rPh sb="3" eb="4">
      <t>チョウ</t>
    </rPh>
    <phoneticPr fontId="9"/>
  </si>
  <si>
    <t>旧大山田村</t>
    <rPh sb="0" eb="1">
      <t>キュウ</t>
    </rPh>
    <rPh sb="1" eb="3">
      <t>オオヤマ</t>
    </rPh>
    <rPh sb="3" eb="4">
      <t>タ</t>
    </rPh>
    <rPh sb="4" eb="5">
      <t>ムラ</t>
    </rPh>
    <phoneticPr fontId="9"/>
  </si>
  <si>
    <t>旧青山町</t>
    <rPh sb="0" eb="1">
      <t>キュウ</t>
    </rPh>
    <rPh sb="1" eb="3">
      <t>アオヤマ</t>
    </rPh>
    <rPh sb="3" eb="4">
      <t>チョウ</t>
    </rPh>
    <phoneticPr fontId="9"/>
  </si>
  <si>
    <t>明治22年
町村制の
実施</t>
    <rPh sb="0" eb="2">
      <t>メイジ</t>
    </rPh>
    <rPh sb="4" eb="5">
      <t>ネン</t>
    </rPh>
    <rPh sb="6" eb="7">
      <t>チョウ</t>
    </rPh>
    <rPh sb="7" eb="8">
      <t>ソン</t>
    </rPh>
    <rPh sb="8" eb="9">
      <t>セイ</t>
    </rPh>
    <rPh sb="11" eb="13">
      <t>ジッシ</t>
    </rPh>
    <phoneticPr fontId="9"/>
  </si>
  <si>
    <t>上野町ほか16村発足</t>
    <rPh sb="0" eb="2">
      <t>ウエノ</t>
    </rPh>
    <rPh sb="2" eb="3">
      <t>チョウ</t>
    </rPh>
    <rPh sb="7" eb="8">
      <t>ソン</t>
    </rPh>
    <rPh sb="8" eb="10">
      <t>ハッソク</t>
    </rPh>
    <phoneticPr fontId="9"/>
  </si>
  <si>
    <t>東柘植村・西柘植村・壬生野村発足</t>
    <rPh sb="0" eb="1">
      <t>ヒガシ</t>
    </rPh>
    <rPh sb="1" eb="3">
      <t>ツゲ</t>
    </rPh>
    <rPh sb="3" eb="4">
      <t>ムラ</t>
    </rPh>
    <rPh sb="5" eb="6">
      <t>ニシ</t>
    </rPh>
    <rPh sb="6" eb="8">
      <t>ツゲ</t>
    </rPh>
    <rPh sb="8" eb="9">
      <t>ムラ</t>
    </rPh>
    <rPh sb="10" eb="12">
      <t>ミブ</t>
    </rPh>
    <rPh sb="12" eb="13">
      <t>ノ</t>
    </rPh>
    <rPh sb="13" eb="14">
      <t>ムラ</t>
    </rPh>
    <rPh sb="14" eb="16">
      <t>ハッソク</t>
    </rPh>
    <phoneticPr fontId="9"/>
  </si>
  <si>
    <t>島ヶ原村発足</t>
    <rPh sb="0" eb="3">
      <t>シマガハラ</t>
    </rPh>
    <rPh sb="3" eb="4">
      <t>ムラ</t>
    </rPh>
    <rPh sb="4" eb="6">
      <t>ハッソク</t>
    </rPh>
    <phoneticPr fontId="9"/>
  </si>
  <si>
    <t>河合村・鞆田村・玉瀧村・丸柱村発足</t>
    <rPh sb="0" eb="3">
      <t>カワイムラ</t>
    </rPh>
    <rPh sb="4" eb="5">
      <t>トモ</t>
    </rPh>
    <rPh sb="5" eb="6">
      <t>タ</t>
    </rPh>
    <rPh sb="6" eb="7">
      <t>ムラ</t>
    </rPh>
    <rPh sb="8" eb="9">
      <t>タマ</t>
    </rPh>
    <rPh sb="9" eb="10">
      <t>タキ</t>
    </rPh>
    <rPh sb="10" eb="11">
      <t>ムラ</t>
    </rPh>
    <rPh sb="12" eb="13">
      <t>マル</t>
    </rPh>
    <rPh sb="13" eb="14">
      <t>バシラ</t>
    </rPh>
    <rPh sb="14" eb="15">
      <t>ムラ</t>
    </rPh>
    <rPh sb="15" eb="17">
      <t>ハッソク</t>
    </rPh>
    <phoneticPr fontId="9"/>
  </si>
  <si>
    <t>山田村・布引村・阿波村
発足</t>
    <rPh sb="0" eb="2">
      <t>ヤマダ</t>
    </rPh>
    <rPh sb="2" eb="3">
      <t>ムラ</t>
    </rPh>
    <rPh sb="4" eb="6">
      <t>ヌノヒキ</t>
    </rPh>
    <rPh sb="6" eb="7">
      <t>ムラ</t>
    </rPh>
    <rPh sb="8" eb="9">
      <t>ア</t>
    </rPh>
    <rPh sb="9" eb="10">
      <t>ナミ</t>
    </rPh>
    <rPh sb="10" eb="11">
      <t>ムラ</t>
    </rPh>
    <rPh sb="12" eb="14">
      <t>ハッソク</t>
    </rPh>
    <phoneticPr fontId="9"/>
  </si>
  <si>
    <t>阿保村・上津村・種生村・矢持村発足</t>
    <rPh sb="0" eb="1">
      <t>ア</t>
    </rPh>
    <rPh sb="1" eb="2">
      <t>ホ</t>
    </rPh>
    <rPh sb="2" eb="3">
      <t>ムラ</t>
    </rPh>
    <rPh sb="4" eb="5">
      <t>カミ</t>
    </rPh>
    <rPh sb="5" eb="6">
      <t>ツ</t>
    </rPh>
    <rPh sb="6" eb="7">
      <t>ムラ</t>
    </rPh>
    <rPh sb="8" eb="9">
      <t>タネ</t>
    </rPh>
    <rPh sb="9" eb="10">
      <t>セイ</t>
    </rPh>
    <rPh sb="10" eb="11">
      <t>ムラ</t>
    </rPh>
    <rPh sb="12" eb="13">
      <t>ヤ</t>
    </rPh>
    <rPh sb="13" eb="14">
      <t>モ</t>
    </rPh>
    <rPh sb="14" eb="15">
      <t>ムラ</t>
    </rPh>
    <rPh sb="15" eb="17">
      <t>ハッソク</t>
    </rPh>
    <phoneticPr fontId="9"/>
  </si>
  <si>
    <t>大正9年</t>
    <rPh sb="0" eb="2">
      <t>タイショウ</t>
    </rPh>
    <rPh sb="3" eb="4">
      <t>ネン</t>
    </rPh>
    <phoneticPr fontId="9"/>
  </si>
  <si>
    <t>阿保村が町制を施行し、阿保町に</t>
    <rPh sb="7" eb="9">
      <t>シコウ</t>
    </rPh>
    <phoneticPr fontId="9"/>
  </si>
  <si>
    <t>昭和16年</t>
    <rPh sb="0" eb="2">
      <t>ショウワ</t>
    </rPh>
    <rPh sb="4" eb="5">
      <t>ネン</t>
    </rPh>
    <phoneticPr fontId="9"/>
  </si>
  <si>
    <t>阿山郡上野町・小田村・三田村・城南村・新居村・長田村・花之木村の1町6村が合併し、「上野市」が発足</t>
    <rPh sb="47" eb="49">
      <t>ハッソク</t>
    </rPh>
    <phoneticPr fontId="9"/>
  </si>
  <si>
    <t>昭和17年</t>
    <rPh sb="0" eb="2">
      <t>ショウワ</t>
    </rPh>
    <rPh sb="4" eb="5">
      <t>ネン</t>
    </rPh>
    <phoneticPr fontId="9"/>
  </si>
  <si>
    <t>東柘植村が町制を施行し、柘植町に</t>
    <rPh sb="8" eb="10">
      <t>シコウ</t>
    </rPh>
    <phoneticPr fontId="9"/>
  </si>
  <si>
    <t>昭和25年</t>
    <rPh sb="0" eb="2">
      <t>ショウワ</t>
    </rPh>
    <rPh sb="4" eb="5">
      <t>ネン</t>
    </rPh>
    <phoneticPr fontId="9"/>
  </si>
  <si>
    <t>阿山郡府中村・中瀬村・友生村・名賀郡猪田村と合併</t>
    <rPh sb="22" eb="24">
      <t>ガッペイ</t>
    </rPh>
    <phoneticPr fontId="9"/>
  </si>
  <si>
    <t>昭和29年</t>
    <rPh sb="0" eb="2">
      <t>ショウワ</t>
    </rPh>
    <rPh sb="4" eb="5">
      <t>ネン</t>
    </rPh>
    <phoneticPr fontId="9"/>
  </si>
  <si>
    <t>河合村・玉瀧村が合併し阿拝村に
阿拝村と鞆田村が合併し、阿山村に</t>
    <phoneticPr fontId="9"/>
  </si>
  <si>
    <t>昭和30年</t>
    <rPh sb="0" eb="2">
      <t>ショウワ</t>
    </rPh>
    <rPh sb="4" eb="5">
      <t>ネン</t>
    </rPh>
    <phoneticPr fontId="9"/>
  </si>
  <si>
    <t>阿山郡丸柱村比曽河内（諏訪）・名賀郡依那古村・比自岐村・花垣村・神戸村と合併</t>
    <rPh sb="36" eb="38">
      <t>ガッペイ</t>
    </rPh>
    <phoneticPr fontId="9"/>
  </si>
  <si>
    <t xml:space="preserve">西柘植村と壬生野村が合併し、春日村に
柘植町に阿山村小杉を編入
</t>
    <phoneticPr fontId="9"/>
  </si>
  <si>
    <t>阿山村と丸柱村の丸柱・音羽が合併
阿山村小杉を柘植町に分離</t>
    <rPh sb="17" eb="19">
      <t>アヤマ</t>
    </rPh>
    <rPh sb="19" eb="20">
      <t>ムラ</t>
    </rPh>
    <phoneticPr fontId="9"/>
  </si>
  <si>
    <t>山田村、布引村、阿波村が合併し「大山田村」発足</t>
    <rPh sb="21" eb="23">
      <t>ハッソク</t>
    </rPh>
    <phoneticPr fontId="9"/>
  </si>
  <si>
    <t>阿保町、上津村、種生村、矢持村が合併し「青山町」発足</t>
    <rPh sb="24" eb="26">
      <t>ハッソク</t>
    </rPh>
    <phoneticPr fontId="9"/>
  </si>
  <si>
    <t>昭和31年</t>
    <rPh sb="0" eb="2">
      <t>ショウワ</t>
    </rPh>
    <rPh sb="4" eb="5">
      <t>ネン</t>
    </rPh>
    <phoneticPr fontId="9"/>
  </si>
  <si>
    <t>柘植町に加太村一ッ家を編入</t>
    <rPh sb="0" eb="2">
      <t>ツゲ</t>
    </rPh>
    <rPh sb="2" eb="3">
      <t>マチ</t>
    </rPh>
    <rPh sb="4" eb="6">
      <t>カブト</t>
    </rPh>
    <rPh sb="6" eb="7">
      <t>ムラ</t>
    </rPh>
    <rPh sb="7" eb="8">
      <t>１</t>
    </rPh>
    <rPh sb="9" eb="10">
      <t>ヤ</t>
    </rPh>
    <rPh sb="11" eb="13">
      <t>ヘンニュウ</t>
    </rPh>
    <phoneticPr fontId="9"/>
  </si>
  <si>
    <t>昭和32年</t>
    <rPh sb="0" eb="2">
      <t>ショウワ</t>
    </rPh>
    <rPh sb="4" eb="5">
      <t>ネン</t>
    </rPh>
    <phoneticPr fontId="9"/>
  </si>
  <si>
    <t>名賀郡古山村と合併</t>
    <phoneticPr fontId="9"/>
  </si>
  <si>
    <t>昭和34年</t>
    <rPh sb="0" eb="2">
      <t>ショウワ</t>
    </rPh>
    <rPh sb="4" eb="5">
      <t>ネン</t>
    </rPh>
    <phoneticPr fontId="9"/>
  </si>
  <si>
    <t>柘植町、春日村の1町1村合併により、「伊賀町」が発足</t>
  </si>
  <si>
    <t>昭和42年</t>
    <rPh sb="0" eb="2">
      <t>ショウワ</t>
    </rPh>
    <rPh sb="4" eb="5">
      <t>ネン</t>
    </rPh>
    <phoneticPr fontId="9"/>
  </si>
  <si>
    <t>町制を施行し「阿山町」に</t>
    <phoneticPr fontId="9"/>
  </si>
  <si>
    <t>平成16年</t>
    <rPh sb="0" eb="2">
      <t>ヘイセイ</t>
    </rPh>
    <rPh sb="4" eb="5">
      <t>ネン</t>
    </rPh>
    <phoneticPr fontId="9"/>
  </si>
  <si>
    <t>市町村合併により「伊賀市」発足</t>
    <rPh sb="0" eb="3">
      <t>シチョウソン</t>
    </rPh>
    <rPh sb="3" eb="5">
      <t>ガッペイ</t>
    </rPh>
    <rPh sb="9" eb="11">
      <t>イガ</t>
    </rPh>
    <rPh sb="11" eb="12">
      <t>シ</t>
    </rPh>
    <rPh sb="13" eb="15">
      <t>ハッソク</t>
    </rPh>
    <phoneticPr fontId="9"/>
  </si>
  <si>
    <t>4　　土地・気象</t>
    <rPh sb="3" eb="5">
      <t>トチ</t>
    </rPh>
    <rPh sb="6" eb="8">
      <t>キショウ</t>
    </rPh>
    <phoneticPr fontId="9"/>
  </si>
  <si>
    <t>３．地目別民有地面積（評価総地積）</t>
    <rPh sb="2" eb="4">
      <t>チモク</t>
    </rPh>
    <rPh sb="4" eb="5">
      <t>ベツ</t>
    </rPh>
    <rPh sb="5" eb="8">
      <t>ミンユウチ</t>
    </rPh>
    <rPh sb="8" eb="10">
      <t>メンセキ</t>
    </rPh>
    <rPh sb="11" eb="13">
      <t>ヒョウカ</t>
    </rPh>
    <rPh sb="13" eb="14">
      <t>ソウ</t>
    </rPh>
    <rPh sb="14" eb="16">
      <t>チセキ</t>
    </rPh>
    <phoneticPr fontId="9"/>
  </si>
  <si>
    <t>各年1月1日    単位：千㎡</t>
    <rPh sb="0" eb="1">
      <t>カク</t>
    </rPh>
    <rPh sb="1" eb="2">
      <t>ネン</t>
    </rPh>
    <rPh sb="3" eb="4">
      <t>ガツ</t>
    </rPh>
    <rPh sb="5" eb="6">
      <t>ニチ</t>
    </rPh>
    <rPh sb="10" eb="12">
      <t>タンイ</t>
    </rPh>
    <rPh sb="13" eb="14">
      <t>セン</t>
    </rPh>
    <phoneticPr fontId="9"/>
  </si>
  <si>
    <t>年次</t>
    <rPh sb="0" eb="2">
      <t>ネンジ</t>
    </rPh>
    <phoneticPr fontId="9"/>
  </si>
  <si>
    <t>総数</t>
    <rPh sb="0" eb="2">
      <t>ソウスウ</t>
    </rPh>
    <phoneticPr fontId="9"/>
  </si>
  <si>
    <t>田</t>
    <rPh sb="0" eb="1">
      <t>タ</t>
    </rPh>
    <phoneticPr fontId="9"/>
  </si>
  <si>
    <t>畑</t>
    <rPh sb="0" eb="1">
      <t>ハタケ</t>
    </rPh>
    <phoneticPr fontId="9"/>
  </si>
  <si>
    <t>宅地</t>
    <rPh sb="0" eb="2">
      <t>タクチ</t>
    </rPh>
    <phoneticPr fontId="9"/>
  </si>
  <si>
    <t>池沼</t>
    <rPh sb="0" eb="1">
      <t>イケ</t>
    </rPh>
    <rPh sb="1" eb="2">
      <t>ヌマ</t>
    </rPh>
    <phoneticPr fontId="9"/>
  </si>
  <si>
    <t>山林</t>
    <rPh sb="0" eb="2">
      <t>サンリン</t>
    </rPh>
    <phoneticPr fontId="9"/>
  </si>
  <si>
    <t>原野</t>
    <rPh sb="0" eb="2">
      <t>ゲンヤ</t>
    </rPh>
    <phoneticPr fontId="9"/>
  </si>
  <si>
    <t>雑種地</t>
    <rPh sb="0" eb="2">
      <t>ザッシュ</t>
    </rPh>
    <rPh sb="2" eb="3">
      <t>チ</t>
    </rPh>
    <phoneticPr fontId="9"/>
  </si>
  <si>
    <t>平成17年</t>
    <rPh sb="0" eb="2">
      <t>ヘイセイ</t>
    </rPh>
    <rPh sb="4" eb="5">
      <t>ネン</t>
    </rPh>
    <phoneticPr fontId="9"/>
  </si>
  <si>
    <t>平成18年</t>
    <rPh sb="0" eb="2">
      <t>ヘイセイ</t>
    </rPh>
    <rPh sb="4" eb="5">
      <t>ネン</t>
    </rPh>
    <phoneticPr fontId="9"/>
  </si>
  <si>
    <t>平成19年</t>
    <rPh sb="0" eb="2">
      <t>ヘイセイ</t>
    </rPh>
    <rPh sb="4" eb="5">
      <t>ネン</t>
    </rPh>
    <phoneticPr fontId="9"/>
  </si>
  <si>
    <t>平成20年</t>
    <rPh sb="0" eb="2">
      <t>ヘイセイ</t>
    </rPh>
    <rPh sb="4" eb="5">
      <t>ネン</t>
    </rPh>
    <phoneticPr fontId="9"/>
  </si>
  <si>
    <t>平成21年</t>
    <rPh sb="0" eb="2">
      <t>ヘイセイ</t>
    </rPh>
    <rPh sb="4" eb="5">
      <t>ネン</t>
    </rPh>
    <phoneticPr fontId="9"/>
  </si>
  <si>
    <t>平成22年</t>
    <rPh sb="0" eb="2">
      <t>ヘイセイ</t>
    </rPh>
    <rPh sb="4" eb="5">
      <t>ネン</t>
    </rPh>
    <phoneticPr fontId="9"/>
  </si>
  <si>
    <t>平成23年</t>
    <rPh sb="0" eb="2">
      <t>ヘイセイ</t>
    </rPh>
    <rPh sb="4" eb="5">
      <t>ネン</t>
    </rPh>
    <phoneticPr fontId="9"/>
  </si>
  <si>
    <t>平成24年</t>
    <rPh sb="0" eb="2">
      <t>ヘイセイ</t>
    </rPh>
    <rPh sb="4" eb="5">
      <t>ネン</t>
    </rPh>
    <phoneticPr fontId="9"/>
  </si>
  <si>
    <t>平成25年</t>
    <rPh sb="0" eb="2">
      <t>ヘイセイ</t>
    </rPh>
    <rPh sb="4" eb="5">
      <t>ネン</t>
    </rPh>
    <phoneticPr fontId="9"/>
  </si>
  <si>
    <t>平成26年</t>
    <rPh sb="0" eb="2">
      <t>ヘイセイ</t>
    </rPh>
    <rPh sb="4" eb="5">
      <t>ネン</t>
    </rPh>
    <phoneticPr fontId="9"/>
  </si>
  <si>
    <t>平成27年</t>
    <rPh sb="0" eb="2">
      <t>ヘイセイ</t>
    </rPh>
    <rPh sb="4" eb="5">
      <t>ネン</t>
    </rPh>
    <phoneticPr fontId="9"/>
  </si>
  <si>
    <t>平成28年</t>
    <rPh sb="0" eb="2">
      <t>ヘイセイ</t>
    </rPh>
    <rPh sb="4" eb="5">
      <t>ネン</t>
    </rPh>
    <phoneticPr fontId="9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</si>
  <si>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</si>
  <si>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</si>
  <si>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平成31年</t>
    <rPh sb="0" eb="2">
      <t>ヘイセイ</t>
    </rPh>
    <rPh sb="4" eb="5">
      <t>ネン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</si>
  <si>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</si>
  <si>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1">
      <t>レイ</t>
    </rPh>
    <rPh sb="1" eb="2">
      <t>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</si>
  <si>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</si>
  <si>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</si>
  <si>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出典：伊賀市財務部課税課</t>
    <rPh sb="0" eb="2">
      <t>シュッテン</t>
    </rPh>
    <rPh sb="3" eb="5">
      <t>イガ</t>
    </rPh>
    <rPh sb="5" eb="6">
      <t>シ</t>
    </rPh>
    <rPh sb="6" eb="9">
      <t>ザイムブ</t>
    </rPh>
    <rPh sb="9" eb="11">
      <t>カゼイ</t>
    </rPh>
    <rPh sb="11" eb="12">
      <t>カ</t>
    </rPh>
    <phoneticPr fontId="9"/>
  </si>
  <si>
    <t>土地・気象　　5　</t>
    <rPh sb="0" eb="2">
      <t>トチ</t>
    </rPh>
    <rPh sb="3" eb="5">
      <t>キショウ</t>
    </rPh>
    <phoneticPr fontId="9"/>
  </si>
  <si>
    <t>４.　気象概況</t>
    <rPh sb="3" eb="5">
      <t>キショウ</t>
    </rPh>
    <rPh sb="5" eb="7">
      <t>ガイキョウ</t>
    </rPh>
    <phoneticPr fontId="9"/>
  </si>
  <si>
    <t>平均</t>
  </si>
  <si>
    <t>最高</t>
  </si>
  <si>
    <t>最低</t>
  </si>
  <si>
    <t>合計</t>
    <rPh sb="0" eb="2">
      <t>ゴウケイ</t>
    </rPh>
    <phoneticPr fontId="2"/>
  </si>
  <si>
    <t>最大</t>
  </si>
  <si>
    <t>年間</t>
  </si>
  <si>
    <t>霧</t>
  </si>
  <si>
    <t>雪</t>
  </si>
  <si>
    <t>気温</t>
  </si>
  <si>
    <t>相対</t>
  </si>
  <si>
    <t>風速</t>
  </si>
  <si>
    <t>降水量</t>
  </si>
  <si>
    <t>日降水量</t>
  </si>
  <si>
    <t>１時間</t>
  </si>
  <si>
    <t>日照時間</t>
  </si>
  <si>
    <t>日数</t>
  </si>
  <si>
    <t>湿度</t>
  </si>
  <si>
    <t>℃</t>
  </si>
  <si>
    <t>％</t>
  </si>
  <si>
    <t>m/s</t>
  </si>
  <si>
    <t>mm</t>
  </si>
  <si>
    <t>時間</t>
  </si>
  <si>
    <t>日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</si>
  <si>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</si>
  <si>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</si>
  <si>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</si>
  <si>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</si>
  <si>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</si>
  <si>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</si>
  <si>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</si>
  <si>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</si>
  <si>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</si>
  <si>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</si>
  <si>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R1</t>
  </si>
  <si>
    <t>R2</t>
  </si>
  <si>
    <t>R3</t>
  </si>
  <si>
    <t>R4</t>
  </si>
  <si>
    <t>R5</t>
  </si>
  <si>
    <t>27]</t>
  </si>
  <si>
    <t>31]</t>
  </si>
  <si>
    <t>R6</t>
    <phoneticPr fontId="2"/>
  </si>
  <si>
    <t>R6　月別状況</t>
    <phoneticPr fontId="2"/>
  </si>
  <si>
    <t>1月</t>
  </si>
  <si>
    <t>2月</t>
  </si>
  <si>
    <t>84.3）</t>
    <phoneticPr fontId="2"/>
  </si>
  <si>
    <t>3月</t>
  </si>
  <si>
    <t>147.2）</t>
    <phoneticPr fontId="2"/>
  </si>
  <si>
    <t>4月</t>
  </si>
  <si>
    <t>5月</t>
  </si>
  <si>
    <t>6月</t>
  </si>
  <si>
    <t>2)</t>
    <phoneticPr fontId="2"/>
  </si>
  <si>
    <t>0)</t>
    <phoneticPr fontId="2"/>
  </si>
  <si>
    <t>7月</t>
  </si>
  <si>
    <t>8月</t>
  </si>
  <si>
    <t>9月</t>
  </si>
  <si>
    <t>1)</t>
    <phoneticPr fontId="2"/>
  </si>
  <si>
    <t>10月</t>
  </si>
  <si>
    <t>11月</t>
  </si>
  <si>
    <t>3)</t>
    <phoneticPr fontId="2"/>
  </si>
  <si>
    <t>12月</t>
  </si>
  <si>
    <t>7)</t>
    <phoneticPr fontId="2"/>
  </si>
  <si>
    <t>注：値）統計のもととなるデータの20％以下の欠損がある（準正常値）</t>
    <rPh sb="0" eb="1">
      <t>チュウ</t>
    </rPh>
    <rPh sb="2" eb="3">
      <t>アタイ</t>
    </rPh>
    <rPh sb="4" eb="6">
      <t>トウケイ</t>
    </rPh>
    <rPh sb="19" eb="21">
      <t>イカ</t>
    </rPh>
    <rPh sb="22" eb="24">
      <t>ケッソン</t>
    </rPh>
    <rPh sb="28" eb="29">
      <t>ジュン</t>
    </rPh>
    <rPh sb="29" eb="32">
      <t>セイジョウチ</t>
    </rPh>
    <phoneticPr fontId="9"/>
  </si>
  <si>
    <t>出典：津地方気象台</t>
    <rPh sb="0" eb="2">
      <t>シュッテン</t>
    </rPh>
    <rPh sb="3" eb="4">
      <t>ツ</t>
    </rPh>
    <rPh sb="4" eb="6">
      <t>チホウ</t>
    </rPh>
    <rPh sb="6" eb="9">
      <t>キショウダイ</t>
    </rPh>
    <phoneticPr fontId="9"/>
  </si>
  <si>
    <t>　　値］統計のもととなるデータが許容範囲を超えて欠損している（資料不足値）</t>
    <rPh sb="2" eb="3">
      <t>アタイ</t>
    </rPh>
    <rPh sb="24" eb="26">
      <t>ケッソン</t>
    </rPh>
    <phoneticPr fontId="2"/>
  </si>
  <si>
    <t xml:space="preserve">       月別平均気温と降水量（令和6年）</t>
    <rPh sb="7" eb="9">
      <t>ツキベツ</t>
    </rPh>
    <rPh sb="9" eb="11">
      <t>ヘイキン</t>
    </rPh>
    <rPh sb="11" eb="13">
      <t>キオン</t>
    </rPh>
    <rPh sb="14" eb="16">
      <t>コウスイ</t>
    </rPh>
    <rPh sb="16" eb="17">
      <t>リョウ</t>
    </rPh>
    <rPh sb="18" eb="20">
      <t>レイワ</t>
    </rPh>
    <rPh sb="21" eb="22">
      <t>ネン</t>
    </rPh>
    <rPh sb="22" eb="23">
      <t>ガンネン</t>
    </rPh>
    <phoneticPr fontId="9"/>
  </si>
  <si>
    <t>降水量</t>
    <rPh sb="0" eb="3">
      <t>コウスイリョウ</t>
    </rPh>
    <phoneticPr fontId="9"/>
  </si>
  <si>
    <t>平均
気温</t>
    <rPh sb="3" eb="5">
      <t>キオン</t>
    </rPh>
    <phoneticPr fontId="9"/>
  </si>
  <si>
    <t>※グラフ計算用</t>
    <rPh sb="4" eb="6">
      <t>ケイサン</t>
    </rPh>
    <rPh sb="6" eb="7">
      <t>ヨウ</t>
    </rPh>
    <phoneticPr fontId="9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</si>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</sst>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_ "/>
    <numFmt numFmtId="178" formatCode="0.0_);[Red]\(0.0\)"/>
    <numFmt numFmtId="179" formatCode="#,##0.0"/>
    <numFmt numFmtId="180" formatCode="0.0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b/>
      <sz val="28"/>
      <color theme="1"/>
      <name val="HGS明朝B"/>
      <family val="1"/>
      <charset val="128"/>
    </font>
    <font>
      <b/>
      <sz val="28"/>
      <color theme="1"/>
      <name val="游ゴシック"/>
      <family val="2"/>
      <charset val="128"/>
      <scheme val="minor"/>
    </font>
    <font>
      <sz val="11"/>
      <color theme="1"/>
      <name val="HGS明朝B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9.9"/>
      <color indexed="8"/>
      <name val="ＭＳ 明朝"/>
      <family val="1"/>
      <charset val="128"/>
    </font>
    <font>
      <sz val="9.9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auto="1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9"/>
      </bottom>
      <diagonal/>
    </border>
    <border>
      <left style="hair">
        <color indexed="64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2" applyFont="1" applyAlignment="1">
      <alignment vertical="top"/>
    </xf>
    <xf numFmtId="0" fontId="10" fillId="0" borderId="0" xfId="2" applyFont="1" applyAlignment="1">
      <alignment vertical="top"/>
    </xf>
    <xf numFmtId="0" fontId="11" fillId="0" borderId="0" xfId="2" applyFont="1" applyAlignment="1">
      <alignment vertical="top"/>
    </xf>
    <xf numFmtId="0" fontId="11" fillId="0" borderId="0" xfId="2" applyFont="1" applyAlignment="1">
      <alignment horizontal="center" vertical="top"/>
    </xf>
    <xf numFmtId="0" fontId="7" fillId="0" borderId="0" xfId="2" applyAlignment="1">
      <alignment vertical="top"/>
    </xf>
    <xf numFmtId="0" fontId="12" fillId="0" borderId="0" xfId="2" applyFont="1">
      <alignment vertical="center"/>
    </xf>
    <xf numFmtId="0" fontId="11" fillId="0" borderId="0" xfId="2" applyFont="1">
      <alignment vertical="center"/>
    </xf>
    <xf numFmtId="0" fontId="13" fillId="0" borderId="0" xfId="2" applyFont="1" applyAlignment="1">
      <alignment horizontal="right"/>
    </xf>
    <xf numFmtId="0" fontId="7" fillId="0" borderId="0" xfId="2">
      <alignment vertical="center"/>
    </xf>
    <xf numFmtId="0" fontId="13" fillId="0" borderId="0" xfId="2" applyFont="1">
      <alignment vertical="center"/>
    </xf>
    <xf numFmtId="0" fontId="13" fillId="0" borderId="1" xfId="2" applyFont="1" applyBorder="1" applyAlignment="1">
      <alignment horizontal="right"/>
    </xf>
    <xf numFmtId="0" fontId="13" fillId="0" borderId="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0" xfId="2" applyFont="1" applyAlignment="1">
      <alignment vertical="center" wrapText="1"/>
    </xf>
    <xf numFmtId="0" fontId="13" fillId="0" borderId="4" xfId="2" applyFont="1" applyBorder="1">
      <alignment vertical="center"/>
    </xf>
    <xf numFmtId="0" fontId="13" fillId="0" borderId="0" xfId="2" applyFont="1" applyAlignment="1">
      <alignment horizontal="center" vertical="center"/>
    </xf>
    <xf numFmtId="0" fontId="13" fillId="0" borderId="1" xfId="2" applyFont="1" applyBorder="1">
      <alignment vertical="center"/>
    </xf>
    <xf numFmtId="0" fontId="13" fillId="0" borderId="5" xfId="2" applyFont="1" applyBorder="1">
      <alignment vertical="center"/>
    </xf>
    <xf numFmtId="0" fontId="13" fillId="0" borderId="1" xfId="2" applyFont="1" applyBorder="1" applyAlignment="1">
      <alignment horizontal="center"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0" xfId="2" applyFont="1" applyAlignment="1">
      <alignment horizontal="right" vertical="center"/>
    </xf>
    <xf numFmtId="0" fontId="13" fillId="0" borderId="0" xfId="2" applyFont="1" applyAlignment="1">
      <alignment horizontal="left" vertical="center"/>
    </xf>
    <xf numFmtId="0" fontId="13" fillId="0" borderId="0" xfId="2" applyFont="1" applyAlignment="1">
      <alignment horizontal="right" vertical="center" indent="3"/>
    </xf>
    <xf numFmtId="49" fontId="13" fillId="0" borderId="0" xfId="2" applyNumberFormat="1" applyFont="1" applyAlignment="1">
      <alignment horizontal="right" vertical="center" indent="3"/>
    </xf>
    <xf numFmtId="0" fontId="7" fillId="0" borderId="0" xfId="2" applyAlignment="1">
      <alignment horizontal="center" vertical="center"/>
    </xf>
    <xf numFmtId="0" fontId="13" fillId="0" borderId="0" xfId="2" applyFont="1" applyAlignment="1">
      <alignment vertical="top" wrapText="1"/>
    </xf>
    <xf numFmtId="0" fontId="8" fillId="0" borderId="0" xfId="2" applyFont="1" applyAlignment="1">
      <alignment horizontal="right" vertical="top" wrapText="1"/>
    </xf>
    <xf numFmtId="0" fontId="12" fillId="0" borderId="0" xfId="2" applyFont="1" applyAlignment="1">
      <alignment horizontal="center" vertical="center" wrapText="1"/>
    </xf>
    <xf numFmtId="0" fontId="13" fillId="0" borderId="2" xfId="2" applyFont="1" applyBorder="1" applyAlignment="1">
      <alignment horizontal="center" vertical="top" wrapText="1"/>
    </xf>
    <xf numFmtId="0" fontId="13" fillId="0" borderId="7" xfId="2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top" wrapText="1"/>
    </xf>
    <xf numFmtId="0" fontId="13" fillId="0" borderId="8" xfId="2" applyFont="1" applyBorder="1" applyAlignment="1">
      <alignment vertical="top" wrapText="1"/>
    </xf>
    <xf numFmtId="0" fontId="13" fillId="0" borderId="9" xfId="2" applyFont="1" applyBorder="1" applyAlignment="1">
      <alignment vertical="top" wrapText="1"/>
    </xf>
    <xf numFmtId="0" fontId="13" fillId="0" borderId="4" xfId="2" applyFont="1" applyBorder="1" applyAlignment="1">
      <alignment horizontal="center" vertical="top" wrapText="1"/>
    </xf>
    <xf numFmtId="0" fontId="13" fillId="0" borderId="10" xfId="2" applyFont="1" applyBorder="1" applyAlignment="1">
      <alignment horizontal="center" vertical="top" wrapText="1"/>
    </xf>
    <xf numFmtId="0" fontId="15" fillId="0" borderId="4" xfId="2" applyFont="1" applyBorder="1" applyAlignment="1">
      <alignment vertical="top" wrapText="1"/>
    </xf>
    <xf numFmtId="0" fontId="16" fillId="0" borderId="10" xfId="2" applyFont="1" applyBorder="1" applyAlignment="1">
      <alignment vertical="top" wrapText="1"/>
    </xf>
    <xf numFmtId="0" fontId="16" fillId="0" borderId="4" xfId="2" applyFont="1" applyBorder="1" applyAlignment="1">
      <alignment vertical="top" wrapText="1"/>
    </xf>
    <xf numFmtId="0" fontId="16" fillId="0" borderId="0" xfId="2" applyFont="1" applyAlignment="1">
      <alignment vertical="top" wrapText="1"/>
    </xf>
    <xf numFmtId="0" fontId="17" fillId="0" borderId="10" xfId="2" applyFont="1" applyBorder="1" applyAlignment="1">
      <alignment vertical="top" wrapText="1"/>
    </xf>
    <xf numFmtId="0" fontId="13" fillId="0" borderId="11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0" fontId="13" fillId="0" borderId="13" xfId="2" applyFont="1" applyBorder="1" applyAlignment="1">
      <alignment horizontal="center" vertical="center" wrapText="1"/>
    </xf>
    <xf numFmtId="0" fontId="13" fillId="0" borderId="14" xfId="2" applyFont="1" applyBorder="1" applyAlignment="1">
      <alignment horizontal="center" vertical="center" wrapText="1"/>
    </xf>
    <xf numFmtId="0" fontId="13" fillId="0" borderId="0" xfId="2" applyFont="1" applyAlignment="1">
      <alignment horizontal="right"/>
    </xf>
    <xf numFmtId="0" fontId="13" fillId="0" borderId="15" xfId="2" applyFont="1" applyBorder="1" applyAlignment="1">
      <alignment horizontal="center" vertical="center"/>
    </xf>
    <xf numFmtId="38" fontId="13" fillId="0" borderId="6" xfId="3" applyFont="1" applyBorder="1" applyAlignment="1">
      <alignment vertical="center"/>
    </xf>
    <xf numFmtId="0" fontId="13" fillId="0" borderId="16" xfId="2" applyFont="1" applyBorder="1" applyAlignment="1">
      <alignment horizontal="center" vertical="center"/>
    </xf>
    <xf numFmtId="38" fontId="13" fillId="0" borderId="0" xfId="3" applyFont="1" applyBorder="1" applyAlignment="1">
      <alignment vertical="center"/>
    </xf>
    <xf numFmtId="3" fontId="13" fillId="0" borderId="0" xfId="2" applyNumberFormat="1" applyFont="1" applyAlignment="1">
      <alignment horizontal="right" vertical="center"/>
    </xf>
    <xf numFmtId="3" fontId="13" fillId="0" borderId="4" xfId="2" applyNumberFormat="1" applyFont="1" applyBorder="1" applyAlignment="1">
      <alignment horizontal="right" vertical="center"/>
    </xf>
    <xf numFmtId="38" fontId="13" fillId="0" borderId="5" xfId="1" applyFont="1" applyFill="1" applyBorder="1" applyAlignment="1">
      <alignment horizontal="right" vertical="center"/>
    </xf>
    <xf numFmtId="3" fontId="13" fillId="0" borderId="1" xfId="2" applyNumberFormat="1" applyFont="1" applyBorder="1" applyAlignment="1">
      <alignment horizontal="right" vertical="center"/>
    </xf>
    <xf numFmtId="0" fontId="13" fillId="0" borderId="0" xfId="2" applyFont="1" applyAlignment="1">
      <alignment horizontal="right" vertical="top"/>
    </xf>
    <xf numFmtId="0" fontId="8" fillId="0" borderId="0" xfId="2" applyFont="1" applyAlignment="1">
      <alignment horizontal="right" vertical="top"/>
    </xf>
    <xf numFmtId="0" fontId="15" fillId="0" borderId="17" xfId="2" applyFont="1" applyBorder="1" applyAlignment="1">
      <alignment horizontal="center" vertical="center"/>
    </xf>
    <xf numFmtId="0" fontId="15" fillId="0" borderId="18" xfId="2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176" fontId="13" fillId="0" borderId="4" xfId="2" applyNumberFormat="1" applyFont="1" applyBorder="1" applyAlignment="1">
      <alignment horizontal="right" vertical="center"/>
    </xf>
    <xf numFmtId="176" fontId="13" fillId="0" borderId="0" xfId="2" applyNumberFormat="1" applyFont="1" applyAlignment="1">
      <alignment horizontal="right" vertical="center"/>
    </xf>
    <xf numFmtId="177" fontId="13" fillId="0" borderId="0" xfId="2" applyNumberFormat="1" applyFont="1" applyAlignment="1">
      <alignment horizontal="right" vertical="center"/>
    </xf>
    <xf numFmtId="176" fontId="18" fillId="2" borderId="0" xfId="2" applyNumberFormat="1" applyFont="1" applyFill="1" applyAlignment="1">
      <alignment horizontal="right" vertical="center"/>
    </xf>
    <xf numFmtId="176" fontId="18" fillId="0" borderId="0" xfId="2" applyNumberFormat="1" applyFont="1" applyAlignment="1">
      <alignment horizontal="right" vertical="center"/>
    </xf>
    <xf numFmtId="177" fontId="18" fillId="2" borderId="0" xfId="2" applyNumberFormat="1" applyFont="1" applyFill="1" applyAlignment="1">
      <alignment horizontal="right" vertical="center"/>
    </xf>
    <xf numFmtId="0" fontId="18" fillId="2" borderId="0" xfId="2" applyFont="1" applyFill="1" applyAlignment="1">
      <alignment horizontal="right" vertical="center"/>
    </xf>
    <xf numFmtId="176" fontId="18" fillId="2" borderId="4" xfId="2" applyNumberFormat="1" applyFont="1" applyFill="1" applyBorder="1" applyAlignment="1">
      <alignment horizontal="right" vertical="center"/>
    </xf>
    <xf numFmtId="0" fontId="13" fillId="0" borderId="21" xfId="2" applyFont="1" applyBorder="1" applyAlignment="1">
      <alignment horizontal="center" vertical="center"/>
    </xf>
    <xf numFmtId="176" fontId="18" fillId="2" borderId="22" xfId="2" applyNumberFormat="1" applyFont="1" applyFill="1" applyBorder="1" applyAlignment="1">
      <alignment horizontal="right" vertical="center"/>
    </xf>
    <xf numFmtId="176" fontId="18" fillId="0" borderId="19" xfId="2" applyNumberFormat="1" applyFont="1" applyBorder="1" applyAlignment="1">
      <alignment horizontal="right" vertical="center"/>
    </xf>
    <xf numFmtId="177" fontId="18" fillId="2" borderId="19" xfId="2" applyNumberFormat="1" applyFont="1" applyFill="1" applyBorder="1" applyAlignment="1">
      <alignment horizontal="right" vertical="center"/>
    </xf>
    <xf numFmtId="176" fontId="18" fillId="2" borderId="19" xfId="2" applyNumberFormat="1" applyFont="1" applyFill="1" applyBorder="1" applyAlignment="1">
      <alignment horizontal="right" vertical="center"/>
    </xf>
    <xf numFmtId="0" fontId="18" fillId="0" borderId="19" xfId="2" applyFont="1" applyBorder="1" applyAlignment="1">
      <alignment horizontal="right" vertical="center"/>
    </xf>
    <xf numFmtId="0" fontId="13" fillId="0" borderId="15" xfId="2" applyFont="1" applyBorder="1">
      <alignment vertical="center"/>
    </xf>
    <xf numFmtId="0" fontId="13" fillId="0" borderId="23" xfId="2" applyFont="1" applyBorder="1" applyAlignment="1">
      <alignment horizontal="center" vertical="center"/>
    </xf>
    <xf numFmtId="176" fontId="13" fillId="0" borderId="24" xfId="2" applyNumberFormat="1" applyFont="1" applyBorder="1" applyAlignment="1">
      <alignment horizontal="right" vertical="center"/>
    </xf>
    <xf numFmtId="178" fontId="13" fillId="0" borderId="25" xfId="2" applyNumberFormat="1" applyFont="1" applyBorder="1" applyAlignment="1">
      <alignment horizontal="right" vertical="center"/>
    </xf>
    <xf numFmtId="179" fontId="13" fillId="0" borderId="26" xfId="2" applyNumberFormat="1" applyFont="1" applyBorder="1" applyAlignment="1">
      <alignment horizontal="right" vertical="center"/>
    </xf>
    <xf numFmtId="177" fontId="13" fillId="0" borderId="25" xfId="2" applyNumberFormat="1" applyFont="1" applyBorder="1" applyAlignment="1">
      <alignment horizontal="right" vertical="center"/>
    </xf>
    <xf numFmtId="176" fontId="13" fillId="0" borderId="25" xfId="2" applyNumberFormat="1" applyFont="1" applyBorder="1" applyAlignment="1">
      <alignment horizontal="right" vertical="center"/>
    </xf>
    <xf numFmtId="0" fontId="13" fillId="0" borderId="26" xfId="2" applyFont="1" applyBorder="1" applyAlignment="1">
      <alignment horizontal="right" vertical="center"/>
    </xf>
    <xf numFmtId="0" fontId="13" fillId="0" borderId="25" xfId="2" applyFont="1" applyBorder="1" applyAlignment="1">
      <alignment horizontal="right" vertical="center"/>
    </xf>
    <xf numFmtId="0" fontId="13" fillId="0" borderId="27" xfId="2" applyFont="1" applyBorder="1" applyAlignment="1">
      <alignment horizontal="center" vertical="center"/>
    </xf>
    <xf numFmtId="176" fontId="13" fillId="0" borderId="28" xfId="2" applyNumberFormat="1" applyFont="1" applyBorder="1" applyAlignment="1">
      <alignment horizontal="right" vertical="center"/>
    </xf>
    <xf numFmtId="178" fontId="13" fillId="0" borderId="26" xfId="2" applyNumberFormat="1" applyFont="1" applyBorder="1" applyAlignment="1">
      <alignment horizontal="right" vertical="center"/>
    </xf>
    <xf numFmtId="177" fontId="13" fillId="0" borderId="26" xfId="2" applyNumberFormat="1" applyFont="1" applyBorder="1" applyAlignment="1">
      <alignment horizontal="right" vertical="center"/>
    </xf>
    <xf numFmtId="176" fontId="13" fillId="0" borderId="26" xfId="2" applyNumberFormat="1" applyFont="1" applyBorder="1" applyAlignment="1">
      <alignment horizontal="right" vertical="center"/>
    </xf>
    <xf numFmtId="0" fontId="13" fillId="0" borderId="29" xfId="2" applyFont="1" applyBorder="1" applyAlignment="1">
      <alignment horizontal="right" vertical="center"/>
    </xf>
    <xf numFmtId="180" fontId="13" fillId="0" borderId="26" xfId="2" applyNumberFormat="1" applyFont="1" applyBorder="1" applyAlignment="1">
      <alignment horizontal="right" vertical="center"/>
    </xf>
    <xf numFmtId="0" fontId="13" fillId="0" borderId="30" xfId="2" applyFont="1" applyBorder="1" applyAlignment="1">
      <alignment horizontal="center" vertical="center"/>
    </xf>
    <xf numFmtId="176" fontId="13" fillId="0" borderId="31" xfId="2" applyNumberFormat="1" applyFont="1" applyBorder="1" applyAlignment="1">
      <alignment horizontal="right" vertical="center"/>
    </xf>
    <xf numFmtId="178" fontId="13" fillId="0" borderId="32" xfId="2" applyNumberFormat="1" applyFont="1" applyBorder="1" applyAlignment="1">
      <alignment horizontal="right" vertical="center"/>
    </xf>
    <xf numFmtId="179" fontId="13" fillId="0" borderId="32" xfId="2" applyNumberFormat="1" applyFont="1" applyBorder="1" applyAlignment="1">
      <alignment horizontal="right" vertical="center"/>
    </xf>
    <xf numFmtId="177" fontId="13" fillId="0" borderId="32" xfId="2" applyNumberFormat="1" applyFont="1" applyBorder="1" applyAlignment="1">
      <alignment horizontal="right" vertical="center"/>
    </xf>
    <xf numFmtId="176" fontId="13" fillId="0" borderId="32" xfId="2" applyNumberFormat="1" applyFont="1" applyBorder="1" applyAlignment="1">
      <alignment horizontal="right" vertical="center"/>
    </xf>
    <xf numFmtId="0" fontId="13" fillId="0" borderId="33" xfId="2" applyFont="1" applyBorder="1" applyAlignment="1">
      <alignment horizontal="right" vertical="center"/>
    </xf>
    <xf numFmtId="0" fontId="13" fillId="0" borderId="17" xfId="2" applyFont="1" applyBorder="1">
      <alignment vertical="center"/>
    </xf>
    <xf numFmtId="0" fontId="14" fillId="0" borderId="0" xfId="2" applyFont="1" applyAlignment="1"/>
    <xf numFmtId="0" fontId="15" fillId="0" borderId="34" xfId="2" applyFont="1" applyBorder="1" applyAlignment="1">
      <alignment horizontal="center" vertical="center"/>
    </xf>
    <xf numFmtId="0" fontId="15" fillId="0" borderId="34" xfId="2" applyFont="1" applyBorder="1" applyAlignment="1">
      <alignment horizontal="center" vertical="center" wrapText="1"/>
    </xf>
    <xf numFmtId="0" fontId="15" fillId="0" borderId="35" xfId="2" applyFont="1" applyBorder="1" applyAlignment="1">
      <alignment horizontal="center" vertical="center"/>
    </xf>
    <xf numFmtId="0" fontId="15" fillId="0" borderId="35" xfId="2" applyFont="1" applyBorder="1" applyAlignment="1">
      <alignment horizontal="center" vertical="center" wrapText="1"/>
    </xf>
    <xf numFmtId="0" fontId="15" fillId="0" borderId="36" xfId="2" applyFont="1" applyBorder="1" applyAlignment="1">
      <alignment horizontal="center" vertical="center"/>
    </xf>
    <xf numFmtId="0" fontId="15" fillId="0" borderId="36" xfId="2" applyFont="1" applyBorder="1" applyAlignment="1">
      <alignment horizontal="center" vertical="center" wrapText="1"/>
    </xf>
    <xf numFmtId="0" fontId="13" fillId="0" borderId="37" xfId="2" applyFont="1" applyBorder="1" applyAlignment="1">
      <alignment horizontal="center" vertical="center"/>
    </xf>
    <xf numFmtId="176" fontId="13" fillId="3" borderId="37" xfId="2" applyNumberFormat="1" applyFont="1" applyFill="1" applyBorder="1" applyAlignment="1">
      <alignment horizontal="right" vertical="center"/>
    </xf>
  </cellXfs>
  <cellStyles count="4">
    <cellStyle name="桁区切り" xfId="1" builtinId="6"/>
    <cellStyle name="桁区切り 2" xfId="3" xr:uid="{388D2BC8-D98C-409E-A239-0BA7891D8DFC}"/>
    <cellStyle name="標準" xfId="0" builtinId="0"/>
    <cellStyle name="標準 2" xfId="2" xr:uid="{2F37E57E-BBEE-4A18-892A-DE437662A280}"/>
  </cellStyles>
  <dxfs count="1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5531197301855"/>
          <c:y val="0.10655759028718599"/>
          <c:w val="0.64249578414839803"/>
          <c:h val="0.7213129188671051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'4'!$P$45:$P$48</c:f>
              <c:strCache>
                <c:ptCount val="4"/>
                <c:pt idx="0">
                  <c:v>降水量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'4'!$O$49:$O$60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'4'!$P$49:$P$60</c:f>
              <c:numCache>
                <c:formatCode>0.0_ </c:formatCode>
                <c:ptCount val="12"/>
                <c:pt idx="0">
                  <c:v>29.5</c:v>
                </c:pt>
                <c:pt idx="1">
                  <c:v>72</c:v>
                </c:pt>
                <c:pt idx="2">
                  <c:v>230.5</c:v>
                </c:pt>
                <c:pt idx="3">
                  <c:v>128.5</c:v>
                </c:pt>
                <c:pt idx="4">
                  <c:v>159.5</c:v>
                </c:pt>
                <c:pt idx="5">
                  <c:v>326</c:v>
                </c:pt>
                <c:pt idx="6">
                  <c:v>179.5</c:v>
                </c:pt>
                <c:pt idx="7">
                  <c:v>163.5</c:v>
                </c:pt>
                <c:pt idx="8">
                  <c:v>35</c:v>
                </c:pt>
                <c:pt idx="9">
                  <c:v>130</c:v>
                </c:pt>
                <c:pt idx="10">
                  <c:v>112</c:v>
                </c:pt>
                <c:pt idx="11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C9-4EEB-9039-3EE32519A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485952"/>
        <c:axId val="33487872"/>
      </c:barChart>
      <c:lineChart>
        <c:grouping val="standard"/>
        <c:varyColors val="0"/>
        <c:ser>
          <c:idx val="0"/>
          <c:order val="1"/>
          <c:tx>
            <c:strRef>
              <c:f>'4'!$Q$45:$Q$48</c:f>
              <c:strCache>
                <c:ptCount val="4"/>
                <c:pt idx="0">
                  <c:v>平均
気温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'4'!$O$49:$O$60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'4'!$Q$49:$Q$60</c:f>
              <c:numCache>
                <c:formatCode>0.0_ </c:formatCode>
                <c:ptCount val="12"/>
                <c:pt idx="0">
                  <c:v>4.5</c:v>
                </c:pt>
                <c:pt idx="1">
                  <c:v>6</c:v>
                </c:pt>
                <c:pt idx="2">
                  <c:v>7.2</c:v>
                </c:pt>
                <c:pt idx="3">
                  <c:v>16</c:v>
                </c:pt>
                <c:pt idx="4">
                  <c:v>17.7</c:v>
                </c:pt>
                <c:pt idx="5">
                  <c:v>22.5</c:v>
                </c:pt>
                <c:pt idx="6">
                  <c:v>27.9</c:v>
                </c:pt>
                <c:pt idx="7">
                  <c:v>28.5</c:v>
                </c:pt>
                <c:pt idx="8">
                  <c:v>26.6</c:v>
                </c:pt>
                <c:pt idx="9">
                  <c:v>20</c:v>
                </c:pt>
                <c:pt idx="10">
                  <c:v>12.5</c:v>
                </c:pt>
                <c:pt idx="11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9-4EEB-9039-3EE32519A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11328"/>
        <c:axId val="92612864"/>
      </c:lineChart>
      <c:catAx>
        <c:axId val="334859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487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487872"/>
        <c:scaling>
          <c:orientation val="minMax"/>
        </c:scaling>
        <c:delete val="0"/>
        <c:axPos val="l"/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485952"/>
        <c:crosses val="autoZero"/>
        <c:crossBetween val="between"/>
      </c:valAx>
      <c:catAx>
        <c:axId val="92611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612864"/>
        <c:crosses val="autoZero"/>
        <c:auto val="0"/>
        <c:lblAlgn val="ctr"/>
        <c:lblOffset val="100"/>
        <c:noMultiLvlLbl val="0"/>
      </c:catAx>
      <c:valAx>
        <c:axId val="92612864"/>
        <c:scaling>
          <c:orientation val="minMax"/>
        </c:scaling>
        <c:delete val="0"/>
        <c:axPos val="r"/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2611328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317039405016136"/>
          <c:y val="0.31557420076588782"/>
          <c:w val="0.143338879645036"/>
          <c:h val="0.307377479454412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876300</xdr:colOff>
      <xdr:row>40</xdr:row>
      <xdr:rowOff>0</xdr:rowOff>
    </xdr:from>
    <xdr:to>
      <xdr:col>3</xdr:col>
      <xdr:colOff>904875</xdr:colOff>
      <xdr:row>50</xdr:row>
      <xdr:rowOff>9525</xdr:rowOff>
    </xdr:to>
    <xdr:sp macro="" textlink="">
      <xdr:nvSpPr>
        <xdr:cNvPr id="2" name="AutoShape 30">
          <a:extLst>
            <a:ext uri="{FF2B5EF4-FFF2-40B4-BE49-F238E27FC236}">
              <a16:creationId xmlns:a16="http://schemas.microsoft.com/office/drawing/2014/main" id="{32B980B5-8D33-436E-B7D2-E7AE200CE655}"/>
            </a:ext>
          </a:extLst>
        </xdr:cNvPr>
        <xdr:cNvSpPr>
          <a:spLocks noChangeArrowheads="1"/>
        </xdr:cNvSpPr>
      </xdr:nvSpPr>
      <xdr:spPr bwMode="auto">
        <a:xfrm flipV="1">
          <a:off x="2009775" y="7839075"/>
          <a:ext cx="1562100" cy="1724025"/>
        </a:xfrm>
        <a:custGeom>
          <a:avLst/>
          <a:gdLst>
            <a:gd name="T0" fmla="*/ 2147483647 w 21600"/>
            <a:gd name="T1" fmla="*/ 2147483647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3163 w 21600"/>
            <a:gd name="T19" fmla="*/ 3163 h 21600"/>
            <a:gd name="T20" fmla="*/ 18437 w 21600"/>
            <a:gd name="T21" fmla="*/ 18437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8746" y="7040"/>
              </a:moveTo>
              <a:cubicBezTo>
                <a:pt x="17292" y="3968"/>
                <a:pt x="14198" y="2009"/>
                <a:pt x="10800" y="2009"/>
              </a:cubicBezTo>
              <a:cubicBezTo>
                <a:pt x="10179" y="2008"/>
                <a:pt x="9560" y="2074"/>
                <a:pt x="8953" y="2205"/>
              </a:cubicBezTo>
              <a:lnTo>
                <a:pt x="8531" y="240"/>
              </a:lnTo>
              <a:cubicBezTo>
                <a:pt x="9277" y="80"/>
                <a:pt x="10037" y="-1"/>
                <a:pt x="10800" y="0"/>
              </a:cubicBezTo>
              <a:cubicBezTo>
                <a:pt x="14975" y="0"/>
                <a:pt x="18776" y="2406"/>
                <a:pt x="20562" y="6181"/>
              </a:cubicBezTo>
              <a:lnTo>
                <a:pt x="23003" y="5026"/>
              </a:lnTo>
              <a:lnTo>
                <a:pt x="21238" y="9959"/>
              </a:lnTo>
              <a:lnTo>
                <a:pt x="16305" y="8194"/>
              </a:lnTo>
              <a:lnTo>
                <a:pt x="18746" y="7040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8000" mc:Ignorable="a14" a14:legacySpreadsheetColorIndex="1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771525</xdr:colOff>
      <xdr:row>19</xdr:row>
      <xdr:rowOff>133350</xdr:rowOff>
    </xdr:from>
    <xdr:to>
      <xdr:col>5</xdr:col>
      <xdr:colOff>657225</xdr:colOff>
      <xdr:row>54</xdr:row>
      <xdr:rowOff>114300</xdr:rowOff>
    </xdr:to>
    <xdr:pic>
      <xdr:nvPicPr>
        <xdr:cNvPr id="3" name="Picture 32" descr="伊賀市の全体地図">
          <a:extLst>
            <a:ext uri="{FF2B5EF4-FFF2-40B4-BE49-F238E27FC236}">
              <a16:creationId xmlns:a16="http://schemas.microsoft.com/office/drawing/2014/main" id="{A3F1A34F-9949-45DE-B581-D928064C5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62450"/>
          <a:ext cx="4562475" cy="5991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1038225</xdr:colOff>
      <xdr:row>51</xdr:row>
      <xdr:rowOff>57150</xdr:rowOff>
    </xdr:from>
    <xdr:to>
      <xdr:col>5</xdr:col>
      <xdr:colOff>476250</xdr:colOff>
      <xdr:row>54</xdr:row>
      <xdr:rowOff>85725</xdr:rowOff>
    </xdr:to>
    <xdr:sp macro="" textlink="">
      <xdr:nvSpPr>
        <xdr:cNvPr id="4" name="AutoShape 33">
          <a:extLst>
            <a:ext uri="{FF2B5EF4-FFF2-40B4-BE49-F238E27FC236}">
              <a16:creationId xmlns:a16="http://schemas.microsoft.com/office/drawing/2014/main" id="{C1A09BA4-0B53-494A-A293-C9D96F9BB868}"/>
            </a:ext>
          </a:extLst>
        </xdr:cNvPr>
        <xdr:cNvSpPr>
          <a:spLocks noChangeArrowheads="1"/>
        </xdr:cNvSpPr>
      </xdr:nvSpPr>
      <xdr:spPr bwMode="auto">
        <a:xfrm flipV="1">
          <a:off x="5276850" y="9782175"/>
          <a:ext cx="1009650" cy="542925"/>
        </a:xfrm>
        <a:prstGeom prst="wedgeRoundRectCallout">
          <a:avLst>
            <a:gd name="adj1" fmla="val -106606"/>
            <a:gd name="adj2" fmla="val -4123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一番高い所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尼ヶ岳（青山）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海抜　957.6ｍ</a:t>
          </a:r>
          <a:endParaRPr lang="ja-JP" altLang="en-US"/>
        </a:p>
      </xdr:txBody>
    </xdr:sp>
    <xdr:clientData/>
  </xdr:twoCellAnchor>
  <xdr:twoCellAnchor>
    <xdr:from>
      <xdr:col>4</xdr:col>
      <xdr:colOff>333375</xdr:colOff>
      <xdr:row>53</xdr:row>
      <xdr:rowOff>133350</xdr:rowOff>
    </xdr:from>
    <xdr:to>
      <xdr:col>4</xdr:col>
      <xdr:colOff>504825</xdr:colOff>
      <xdr:row>54</xdr:row>
      <xdr:rowOff>95250</xdr:rowOff>
    </xdr:to>
    <xdr:sp macro="" textlink="">
      <xdr:nvSpPr>
        <xdr:cNvPr id="5" name="AutoShape 34">
          <a:extLst>
            <a:ext uri="{FF2B5EF4-FFF2-40B4-BE49-F238E27FC236}">
              <a16:creationId xmlns:a16="http://schemas.microsoft.com/office/drawing/2014/main" id="{A44C8212-FF37-47E5-AA08-B141B2D0F955}"/>
            </a:ext>
          </a:extLst>
        </xdr:cNvPr>
        <xdr:cNvSpPr>
          <a:spLocks noChangeArrowheads="1"/>
        </xdr:cNvSpPr>
      </xdr:nvSpPr>
      <xdr:spPr bwMode="auto">
        <a:xfrm>
          <a:off x="4572000" y="10201275"/>
          <a:ext cx="171450" cy="13335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266700</xdr:colOff>
      <xdr:row>31</xdr:row>
      <xdr:rowOff>133350</xdr:rowOff>
    </xdr:from>
    <xdr:to>
      <xdr:col>2</xdr:col>
      <xdr:colOff>533400</xdr:colOff>
      <xdr:row>35</xdr:row>
      <xdr:rowOff>66675</xdr:rowOff>
    </xdr:to>
    <xdr:sp macro="" textlink="">
      <xdr:nvSpPr>
        <xdr:cNvPr id="6" name="AutoShape 35">
          <a:extLst>
            <a:ext uri="{FF2B5EF4-FFF2-40B4-BE49-F238E27FC236}">
              <a16:creationId xmlns:a16="http://schemas.microsoft.com/office/drawing/2014/main" id="{7695107B-53B3-4206-9872-CA1628BBB313}"/>
            </a:ext>
          </a:extLst>
        </xdr:cNvPr>
        <xdr:cNvSpPr>
          <a:spLocks noChangeArrowheads="1"/>
        </xdr:cNvSpPr>
      </xdr:nvSpPr>
      <xdr:spPr bwMode="auto">
        <a:xfrm flipH="1" flipV="1">
          <a:off x="266700" y="6429375"/>
          <a:ext cx="1400175" cy="619125"/>
        </a:xfrm>
        <a:prstGeom prst="wedgeRoundRectCallout">
          <a:avLst>
            <a:gd name="adj1" fmla="val -87417"/>
            <a:gd name="adj2" fmla="val -5461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一番低い所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木津川　京都府との県境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（島ヶ原）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海抜　77.24ｍ</a:t>
          </a:r>
        </a:p>
        <a:p>
          <a:pPr algn="l" rtl="0">
            <a:lnSpc>
              <a:spcPts val="10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2</xdr:col>
      <xdr:colOff>1019175</xdr:colOff>
      <xdr:row>34</xdr:row>
      <xdr:rowOff>161925</xdr:rowOff>
    </xdr:from>
    <xdr:to>
      <xdr:col>2</xdr:col>
      <xdr:colOff>1190625</xdr:colOff>
      <xdr:row>35</xdr:row>
      <xdr:rowOff>114300</xdr:rowOff>
    </xdr:to>
    <xdr:sp macro="" textlink="">
      <xdr:nvSpPr>
        <xdr:cNvPr id="7" name="AutoShape 36">
          <a:extLst>
            <a:ext uri="{FF2B5EF4-FFF2-40B4-BE49-F238E27FC236}">
              <a16:creationId xmlns:a16="http://schemas.microsoft.com/office/drawing/2014/main" id="{DA8257ED-3A1B-4310-BF6A-F859668766BA}"/>
            </a:ext>
          </a:extLst>
        </xdr:cNvPr>
        <xdr:cNvSpPr>
          <a:spLocks noChangeArrowheads="1"/>
        </xdr:cNvSpPr>
      </xdr:nvSpPr>
      <xdr:spPr bwMode="auto">
        <a:xfrm>
          <a:off x="2152650" y="6972300"/>
          <a:ext cx="171450" cy="1238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3</xdr:col>
      <xdr:colOff>1000125</xdr:colOff>
      <xdr:row>62</xdr:row>
      <xdr:rowOff>28575</xdr:rowOff>
    </xdr:from>
    <xdr:to>
      <xdr:col>3</xdr:col>
      <xdr:colOff>1076325</xdr:colOff>
      <xdr:row>63</xdr:row>
      <xdr:rowOff>66675</xdr:rowOff>
    </xdr:to>
    <xdr:sp macro="" textlink="">
      <xdr:nvSpPr>
        <xdr:cNvPr id="8" name="Text Box 37">
          <a:extLst>
            <a:ext uri="{FF2B5EF4-FFF2-40B4-BE49-F238E27FC236}">
              <a16:creationId xmlns:a16="http://schemas.microsoft.com/office/drawing/2014/main" id="{D40DEFB1-C3FD-4E9C-9B26-3A159949F358}"/>
            </a:ext>
          </a:extLst>
        </xdr:cNvPr>
        <xdr:cNvSpPr txBox="1">
          <a:spLocks noChangeArrowheads="1"/>
        </xdr:cNvSpPr>
      </xdr:nvSpPr>
      <xdr:spPr bwMode="auto">
        <a:xfrm>
          <a:off x="3667125" y="116395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847725</xdr:colOff>
      <xdr:row>43</xdr:row>
      <xdr:rowOff>38100</xdr:rowOff>
    </xdr:from>
    <xdr:to>
      <xdr:col>3</xdr:col>
      <xdr:colOff>514350</xdr:colOff>
      <xdr:row>50</xdr:row>
      <xdr:rowOff>76200</xdr:rowOff>
    </xdr:to>
    <xdr:sp macro="" textlink="">
      <xdr:nvSpPr>
        <xdr:cNvPr id="9" name="AutoShape 41">
          <a:extLst>
            <a:ext uri="{FF2B5EF4-FFF2-40B4-BE49-F238E27FC236}">
              <a16:creationId xmlns:a16="http://schemas.microsoft.com/office/drawing/2014/main" id="{936F7D72-1820-471A-9C68-3E886F5DE5F6}"/>
            </a:ext>
          </a:extLst>
        </xdr:cNvPr>
        <xdr:cNvSpPr>
          <a:spLocks noChangeArrowheads="1"/>
        </xdr:cNvSpPr>
      </xdr:nvSpPr>
      <xdr:spPr bwMode="auto">
        <a:xfrm flipV="1">
          <a:off x="1981200" y="8391525"/>
          <a:ext cx="1200150" cy="1238250"/>
        </a:xfrm>
        <a:custGeom>
          <a:avLst/>
          <a:gdLst>
            <a:gd name="T0" fmla="*/ 2147483647 w 21600"/>
            <a:gd name="T1" fmla="*/ 2147483647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3163 w 21600"/>
            <a:gd name="T19" fmla="*/ 3163 h 21600"/>
            <a:gd name="T20" fmla="*/ 18437 w 21600"/>
            <a:gd name="T21" fmla="*/ 18437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6200" y="10800"/>
              </a:moveTo>
              <a:cubicBezTo>
                <a:pt x="16200" y="7817"/>
                <a:pt x="13782" y="5400"/>
                <a:pt x="10800" y="5400"/>
              </a:cubicBezTo>
              <a:cubicBezTo>
                <a:pt x="9625" y="5399"/>
                <a:pt x="8482" y="5783"/>
                <a:pt x="7545" y="6491"/>
              </a:cubicBezTo>
              <a:lnTo>
                <a:pt x="4290" y="2182"/>
              </a:lnTo>
              <a:cubicBezTo>
                <a:pt x="6165" y="766"/>
                <a:pt x="8450" y="-1"/>
                <a:pt x="10800" y="0"/>
              </a:cubicBezTo>
              <a:cubicBezTo>
                <a:pt x="16764" y="0"/>
                <a:pt x="21599" y="4835"/>
                <a:pt x="21600" y="10799"/>
              </a:cubicBezTo>
              <a:lnTo>
                <a:pt x="21600" y="10800"/>
              </a:lnTo>
              <a:lnTo>
                <a:pt x="24300" y="10800"/>
              </a:lnTo>
              <a:lnTo>
                <a:pt x="18900" y="16200"/>
              </a:lnTo>
              <a:lnTo>
                <a:pt x="13500" y="10800"/>
              </a:lnTo>
              <a:lnTo>
                <a:pt x="16200" y="10800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 algn="ctr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43</xdr:row>
      <xdr:rowOff>0</xdr:rowOff>
    </xdr:from>
    <xdr:to>
      <xdr:col>2</xdr:col>
      <xdr:colOff>1057275</xdr:colOff>
      <xdr:row>57</xdr:row>
      <xdr:rowOff>142875</xdr:rowOff>
    </xdr:to>
    <xdr:pic>
      <xdr:nvPicPr>
        <xdr:cNvPr id="10" name="Picture 42">
          <a:extLst>
            <a:ext uri="{FF2B5EF4-FFF2-40B4-BE49-F238E27FC236}">
              <a16:creationId xmlns:a16="http://schemas.microsoft.com/office/drawing/2014/main" id="{32023985-50B0-4F52-A98E-C1A05C4CA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53425"/>
          <a:ext cx="2190750" cy="254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43</xdr:row>
      <xdr:rowOff>57150</xdr:rowOff>
    </xdr:from>
    <xdr:to>
      <xdr:col>4</xdr:col>
      <xdr:colOff>638175</xdr:colOff>
      <xdr:row>45</xdr:row>
      <xdr:rowOff>19050</xdr:rowOff>
    </xdr:to>
    <xdr:sp macro="" textlink="">
      <xdr:nvSpPr>
        <xdr:cNvPr id="11" name="AutoShape 46">
          <a:extLst>
            <a:ext uri="{FF2B5EF4-FFF2-40B4-BE49-F238E27FC236}">
              <a16:creationId xmlns:a16="http://schemas.microsoft.com/office/drawing/2014/main" id="{90B0AB40-1A64-40BE-947A-32A316401E02}"/>
            </a:ext>
          </a:extLst>
        </xdr:cNvPr>
        <xdr:cNvSpPr>
          <a:spLocks noChangeArrowheads="1"/>
        </xdr:cNvSpPr>
      </xdr:nvSpPr>
      <xdr:spPr bwMode="auto">
        <a:xfrm>
          <a:off x="4286250" y="8410575"/>
          <a:ext cx="590550" cy="304800"/>
        </a:xfrm>
        <a:prstGeom prst="wedgeRoundRectCallout">
          <a:avLst>
            <a:gd name="adj1" fmla="val -80644"/>
            <a:gd name="adj2" fmla="val 25000"/>
            <a:gd name="adj3" fmla="val 16667"/>
          </a:avLst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青山支所</a:t>
          </a:r>
          <a:endParaRPr lang="ja-JP" altLang="en-US"/>
        </a:p>
      </xdr:txBody>
    </xdr:sp>
    <xdr:clientData/>
  </xdr:twoCellAnchor>
  <xdr:twoCellAnchor>
    <xdr:from>
      <xdr:col>3</xdr:col>
      <xdr:colOff>1514475</xdr:colOff>
      <xdr:row>43</xdr:row>
      <xdr:rowOff>19050</xdr:rowOff>
    </xdr:from>
    <xdr:to>
      <xdr:col>4</xdr:col>
      <xdr:colOff>38100</xdr:colOff>
      <xdr:row>43</xdr:row>
      <xdr:rowOff>114300</xdr:rowOff>
    </xdr:to>
    <xdr:sp macro="" textlink="">
      <xdr:nvSpPr>
        <xdr:cNvPr id="12" name="Oval 48">
          <a:extLst>
            <a:ext uri="{FF2B5EF4-FFF2-40B4-BE49-F238E27FC236}">
              <a16:creationId xmlns:a16="http://schemas.microsoft.com/office/drawing/2014/main" id="{A04D61B3-9727-4047-B10D-CD0829E82401}"/>
            </a:ext>
          </a:extLst>
        </xdr:cNvPr>
        <xdr:cNvSpPr>
          <a:spLocks noChangeArrowheads="1"/>
        </xdr:cNvSpPr>
      </xdr:nvSpPr>
      <xdr:spPr bwMode="auto">
        <a:xfrm>
          <a:off x="4181475" y="8372475"/>
          <a:ext cx="95250" cy="952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390525</xdr:colOff>
      <xdr:row>33</xdr:row>
      <xdr:rowOff>47625</xdr:rowOff>
    </xdr:from>
    <xdr:to>
      <xdr:col>4</xdr:col>
      <xdr:colOff>485775</xdr:colOff>
      <xdr:row>33</xdr:row>
      <xdr:rowOff>142875</xdr:rowOff>
    </xdr:to>
    <xdr:sp macro="" textlink="">
      <xdr:nvSpPr>
        <xdr:cNvPr id="13" name="Oval 50">
          <a:extLst>
            <a:ext uri="{FF2B5EF4-FFF2-40B4-BE49-F238E27FC236}">
              <a16:creationId xmlns:a16="http://schemas.microsoft.com/office/drawing/2014/main" id="{D9239D47-2FBE-4EA5-82AD-81BC0AA5FD6A}"/>
            </a:ext>
          </a:extLst>
        </xdr:cNvPr>
        <xdr:cNvSpPr>
          <a:spLocks noChangeArrowheads="1"/>
        </xdr:cNvSpPr>
      </xdr:nvSpPr>
      <xdr:spPr bwMode="auto">
        <a:xfrm>
          <a:off x="4629150" y="6686550"/>
          <a:ext cx="95250" cy="952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533400</xdr:colOff>
      <xdr:row>33</xdr:row>
      <xdr:rowOff>133350</xdr:rowOff>
    </xdr:from>
    <xdr:to>
      <xdr:col>4</xdr:col>
      <xdr:colOff>1209675</xdr:colOff>
      <xdr:row>35</xdr:row>
      <xdr:rowOff>9525</xdr:rowOff>
    </xdr:to>
    <xdr:sp macro="" textlink="">
      <xdr:nvSpPr>
        <xdr:cNvPr id="14" name="AutoShape 52">
          <a:extLst>
            <a:ext uri="{FF2B5EF4-FFF2-40B4-BE49-F238E27FC236}">
              <a16:creationId xmlns:a16="http://schemas.microsoft.com/office/drawing/2014/main" id="{4169D60D-B4D9-4A29-8135-3E5049DC685A}"/>
            </a:ext>
          </a:extLst>
        </xdr:cNvPr>
        <xdr:cNvSpPr>
          <a:spLocks noChangeArrowheads="1"/>
        </xdr:cNvSpPr>
      </xdr:nvSpPr>
      <xdr:spPr bwMode="auto">
        <a:xfrm>
          <a:off x="4772025" y="6772275"/>
          <a:ext cx="676275" cy="219075"/>
        </a:xfrm>
        <a:prstGeom prst="wedgeRoundRectCallout">
          <a:avLst>
            <a:gd name="adj1" fmla="val 30282"/>
            <a:gd name="adj2" fmla="val 45653"/>
            <a:gd name="adj3" fmla="val 16667"/>
          </a:avLst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大山田支所</a:t>
          </a:r>
        </a:p>
        <a:p>
          <a:pPr algn="l" rtl="0">
            <a:lnSpc>
              <a:spcPts val="1000"/>
            </a:lnSpc>
            <a:defRPr sz="1000"/>
          </a:pPr>
          <a:endParaRPr lang="ja-JP" altLang="en-US"/>
        </a:p>
      </xdr:txBody>
    </xdr:sp>
    <xdr:clientData/>
  </xdr:twoCellAnchor>
  <xdr:twoCellAnchor editAs="oneCell">
    <xdr:from>
      <xdr:col>4</xdr:col>
      <xdr:colOff>504825</xdr:colOff>
      <xdr:row>27</xdr:row>
      <xdr:rowOff>114300</xdr:rowOff>
    </xdr:from>
    <xdr:to>
      <xdr:col>4</xdr:col>
      <xdr:colOff>1047750</xdr:colOff>
      <xdr:row>29</xdr:row>
      <xdr:rowOff>19050</xdr:rowOff>
    </xdr:to>
    <xdr:sp macro="" textlink="">
      <xdr:nvSpPr>
        <xdr:cNvPr id="15" name="AutoShape 54">
          <a:extLst>
            <a:ext uri="{FF2B5EF4-FFF2-40B4-BE49-F238E27FC236}">
              <a16:creationId xmlns:a16="http://schemas.microsoft.com/office/drawing/2014/main" id="{A13C68D7-6338-4A93-ACB5-17439F53FCA8}"/>
            </a:ext>
          </a:extLst>
        </xdr:cNvPr>
        <xdr:cNvSpPr>
          <a:spLocks noChangeArrowheads="1"/>
        </xdr:cNvSpPr>
      </xdr:nvSpPr>
      <xdr:spPr bwMode="auto">
        <a:xfrm>
          <a:off x="4743450" y="5724525"/>
          <a:ext cx="542925" cy="247650"/>
        </a:xfrm>
        <a:prstGeom prst="wedgeRoundRectCallout">
          <a:avLst>
            <a:gd name="adj1" fmla="val -46491"/>
            <a:gd name="adj2" fmla="val 53847"/>
            <a:gd name="adj3" fmla="val 16667"/>
          </a:avLst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伊賀支所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27</xdr:row>
      <xdr:rowOff>47625</xdr:rowOff>
    </xdr:from>
    <xdr:to>
      <xdr:col>4</xdr:col>
      <xdr:colOff>485775</xdr:colOff>
      <xdr:row>27</xdr:row>
      <xdr:rowOff>142875</xdr:rowOff>
    </xdr:to>
    <xdr:sp macro="" textlink="">
      <xdr:nvSpPr>
        <xdr:cNvPr id="16" name="Oval 55">
          <a:extLst>
            <a:ext uri="{FF2B5EF4-FFF2-40B4-BE49-F238E27FC236}">
              <a16:creationId xmlns:a16="http://schemas.microsoft.com/office/drawing/2014/main" id="{D9AA3B2C-EDAE-4C7A-8AFC-8C44CE0D3E39}"/>
            </a:ext>
          </a:extLst>
        </xdr:cNvPr>
        <xdr:cNvSpPr>
          <a:spLocks noChangeArrowheads="1"/>
        </xdr:cNvSpPr>
      </xdr:nvSpPr>
      <xdr:spPr bwMode="auto">
        <a:xfrm>
          <a:off x="4629150" y="5657850"/>
          <a:ext cx="95250" cy="952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685800</xdr:colOff>
      <xdr:row>32</xdr:row>
      <xdr:rowOff>123825</xdr:rowOff>
    </xdr:from>
    <xdr:to>
      <xdr:col>3</xdr:col>
      <xdr:colOff>781050</xdr:colOff>
      <xdr:row>33</xdr:row>
      <xdr:rowOff>47625</xdr:rowOff>
    </xdr:to>
    <xdr:sp macro="" textlink="">
      <xdr:nvSpPr>
        <xdr:cNvPr id="17" name="Oval 56">
          <a:extLst>
            <a:ext uri="{FF2B5EF4-FFF2-40B4-BE49-F238E27FC236}">
              <a16:creationId xmlns:a16="http://schemas.microsoft.com/office/drawing/2014/main" id="{7E061946-F501-49C3-81C5-51D40FE6DC32}"/>
            </a:ext>
          </a:extLst>
        </xdr:cNvPr>
        <xdr:cNvSpPr>
          <a:spLocks noChangeArrowheads="1"/>
        </xdr:cNvSpPr>
      </xdr:nvSpPr>
      <xdr:spPr bwMode="auto">
        <a:xfrm>
          <a:off x="3352800" y="6591300"/>
          <a:ext cx="95250" cy="952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3</xdr:col>
      <xdr:colOff>771525</xdr:colOff>
      <xdr:row>31</xdr:row>
      <xdr:rowOff>161925</xdr:rowOff>
    </xdr:from>
    <xdr:to>
      <xdr:col>3</xdr:col>
      <xdr:colOff>1114425</xdr:colOff>
      <xdr:row>33</xdr:row>
      <xdr:rowOff>0</xdr:rowOff>
    </xdr:to>
    <xdr:sp macro="" textlink="">
      <xdr:nvSpPr>
        <xdr:cNvPr id="18" name="AutoShape 57">
          <a:extLst>
            <a:ext uri="{FF2B5EF4-FFF2-40B4-BE49-F238E27FC236}">
              <a16:creationId xmlns:a16="http://schemas.microsoft.com/office/drawing/2014/main" id="{6720CE79-22BA-4E1F-9D47-BA1CFFE8F12B}"/>
            </a:ext>
          </a:extLst>
        </xdr:cNvPr>
        <xdr:cNvSpPr>
          <a:spLocks noChangeArrowheads="1"/>
        </xdr:cNvSpPr>
      </xdr:nvSpPr>
      <xdr:spPr bwMode="auto">
        <a:xfrm>
          <a:off x="3438525" y="6457950"/>
          <a:ext cx="342900" cy="180975"/>
        </a:xfrm>
        <a:prstGeom prst="wedgeRoundRectCallout">
          <a:avLst>
            <a:gd name="adj1" fmla="val -55556"/>
            <a:gd name="adj2" fmla="val 18421"/>
            <a:gd name="adj3" fmla="val 16667"/>
          </a:avLst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本庁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本庁</a:t>
          </a: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 editAs="oneCell">
    <xdr:from>
      <xdr:col>3</xdr:col>
      <xdr:colOff>1190625</xdr:colOff>
      <xdr:row>25</xdr:row>
      <xdr:rowOff>85725</xdr:rowOff>
    </xdr:from>
    <xdr:to>
      <xdr:col>4</xdr:col>
      <xdr:colOff>257175</xdr:colOff>
      <xdr:row>26</xdr:row>
      <xdr:rowOff>123825</xdr:rowOff>
    </xdr:to>
    <xdr:sp macro="" textlink="">
      <xdr:nvSpPr>
        <xdr:cNvPr id="19" name="AutoShape 58">
          <a:extLst>
            <a:ext uri="{FF2B5EF4-FFF2-40B4-BE49-F238E27FC236}">
              <a16:creationId xmlns:a16="http://schemas.microsoft.com/office/drawing/2014/main" id="{6F9C2671-7C6E-406E-837A-A9EDC553DC4F}"/>
            </a:ext>
          </a:extLst>
        </xdr:cNvPr>
        <xdr:cNvSpPr>
          <a:spLocks noChangeArrowheads="1"/>
        </xdr:cNvSpPr>
      </xdr:nvSpPr>
      <xdr:spPr bwMode="auto">
        <a:xfrm>
          <a:off x="3857625" y="5353050"/>
          <a:ext cx="638175" cy="209550"/>
        </a:xfrm>
        <a:prstGeom prst="wedgeRoundRectCallout">
          <a:avLst>
            <a:gd name="adj1" fmla="val 35074"/>
            <a:gd name="adj2" fmla="val -59093"/>
            <a:gd name="adj3" fmla="val 16667"/>
          </a:avLst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阿山支所</a:t>
          </a:r>
          <a:endParaRPr lang="ja-JP" altLang="en-US"/>
        </a:p>
      </xdr:txBody>
    </xdr:sp>
    <xdr:clientData/>
  </xdr:twoCellAnchor>
  <xdr:twoCellAnchor>
    <xdr:from>
      <xdr:col>3</xdr:col>
      <xdr:colOff>1152525</xdr:colOff>
      <xdr:row>26</xdr:row>
      <xdr:rowOff>85725</xdr:rowOff>
    </xdr:from>
    <xdr:to>
      <xdr:col>3</xdr:col>
      <xdr:colOff>1247775</xdr:colOff>
      <xdr:row>27</xdr:row>
      <xdr:rowOff>9525</xdr:rowOff>
    </xdr:to>
    <xdr:sp macro="" textlink="">
      <xdr:nvSpPr>
        <xdr:cNvPr id="20" name="Oval 59">
          <a:extLst>
            <a:ext uri="{FF2B5EF4-FFF2-40B4-BE49-F238E27FC236}">
              <a16:creationId xmlns:a16="http://schemas.microsoft.com/office/drawing/2014/main" id="{52F6E237-039B-4E52-BAF7-67F4B989CA5F}"/>
            </a:ext>
          </a:extLst>
        </xdr:cNvPr>
        <xdr:cNvSpPr>
          <a:spLocks noChangeArrowheads="1"/>
        </xdr:cNvSpPr>
      </xdr:nvSpPr>
      <xdr:spPr bwMode="auto">
        <a:xfrm>
          <a:off x="3819525" y="5524500"/>
          <a:ext cx="95250" cy="952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1323975</xdr:colOff>
      <xdr:row>33</xdr:row>
      <xdr:rowOff>133350</xdr:rowOff>
    </xdr:from>
    <xdr:to>
      <xdr:col>3</xdr:col>
      <xdr:colOff>476250</xdr:colOff>
      <xdr:row>35</xdr:row>
      <xdr:rowOff>76200</xdr:rowOff>
    </xdr:to>
    <xdr:sp macro="" textlink="">
      <xdr:nvSpPr>
        <xdr:cNvPr id="21" name="AutoShape 60">
          <a:extLst>
            <a:ext uri="{FF2B5EF4-FFF2-40B4-BE49-F238E27FC236}">
              <a16:creationId xmlns:a16="http://schemas.microsoft.com/office/drawing/2014/main" id="{4A5547CE-762E-4AB8-8A2B-F4DA7579156D}"/>
            </a:ext>
          </a:extLst>
        </xdr:cNvPr>
        <xdr:cNvSpPr>
          <a:spLocks noChangeArrowheads="1"/>
        </xdr:cNvSpPr>
      </xdr:nvSpPr>
      <xdr:spPr bwMode="auto">
        <a:xfrm>
          <a:off x="2457450" y="6772275"/>
          <a:ext cx="685800" cy="285750"/>
        </a:xfrm>
        <a:prstGeom prst="wedgeRoundRectCallout">
          <a:avLst>
            <a:gd name="adj1" fmla="val 48611"/>
            <a:gd name="adj2" fmla="val -3333"/>
            <a:gd name="adj3" fmla="val 16667"/>
          </a:avLst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島ヶ原支所</a:t>
          </a: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2</xdr:col>
      <xdr:colOff>1276350</xdr:colOff>
      <xdr:row>33</xdr:row>
      <xdr:rowOff>95250</xdr:rowOff>
    </xdr:from>
    <xdr:to>
      <xdr:col>2</xdr:col>
      <xdr:colOff>1371600</xdr:colOff>
      <xdr:row>34</xdr:row>
      <xdr:rowOff>19050</xdr:rowOff>
    </xdr:to>
    <xdr:sp macro="" textlink="">
      <xdr:nvSpPr>
        <xdr:cNvPr id="22" name="Oval 61">
          <a:extLst>
            <a:ext uri="{FF2B5EF4-FFF2-40B4-BE49-F238E27FC236}">
              <a16:creationId xmlns:a16="http://schemas.microsoft.com/office/drawing/2014/main" id="{AD1CD237-61BA-43D5-84D9-0DDED4609641}"/>
            </a:ext>
          </a:extLst>
        </xdr:cNvPr>
        <xdr:cNvSpPr>
          <a:spLocks noChangeArrowheads="1"/>
        </xdr:cNvSpPr>
      </xdr:nvSpPr>
      <xdr:spPr bwMode="auto">
        <a:xfrm>
          <a:off x="2409825" y="6734175"/>
          <a:ext cx="95250" cy="952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876300</xdr:colOff>
      <xdr:row>40</xdr:row>
      <xdr:rowOff>0</xdr:rowOff>
    </xdr:from>
    <xdr:to>
      <xdr:col>3</xdr:col>
      <xdr:colOff>904875</xdr:colOff>
      <xdr:row>50</xdr:row>
      <xdr:rowOff>9525</xdr:rowOff>
    </xdr:to>
    <xdr:sp macro="" textlink="">
      <xdr:nvSpPr>
        <xdr:cNvPr id="23" name="AutoShape 30">
          <a:extLst>
            <a:ext uri="{FF2B5EF4-FFF2-40B4-BE49-F238E27FC236}">
              <a16:creationId xmlns:a16="http://schemas.microsoft.com/office/drawing/2014/main" id="{F872E9F3-AE38-4E00-B5B3-AB1219521D1C}"/>
            </a:ext>
          </a:extLst>
        </xdr:cNvPr>
        <xdr:cNvSpPr>
          <a:spLocks noChangeArrowheads="1"/>
        </xdr:cNvSpPr>
      </xdr:nvSpPr>
      <xdr:spPr bwMode="auto">
        <a:xfrm flipV="1">
          <a:off x="2009775" y="7839075"/>
          <a:ext cx="1562100" cy="1724025"/>
        </a:xfrm>
        <a:custGeom>
          <a:avLst/>
          <a:gdLst>
            <a:gd name="T0" fmla="*/ 2147483647 w 21600"/>
            <a:gd name="T1" fmla="*/ 2147483647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3163 w 21600"/>
            <a:gd name="T19" fmla="*/ 3163 h 21600"/>
            <a:gd name="T20" fmla="*/ 18437 w 21600"/>
            <a:gd name="T21" fmla="*/ 18437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8746" y="7040"/>
              </a:moveTo>
              <a:cubicBezTo>
                <a:pt x="17292" y="3968"/>
                <a:pt x="14198" y="2009"/>
                <a:pt x="10800" y="2009"/>
              </a:cubicBezTo>
              <a:cubicBezTo>
                <a:pt x="10179" y="2008"/>
                <a:pt x="9560" y="2074"/>
                <a:pt x="8953" y="2205"/>
              </a:cubicBezTo>
              <a:lnTo>
                <a:pt x="8531" y="240"/>
              </a:lnTo>
              <a:cubicBezTo>
                <a:pt x="9277" y="80"/>
                <a:pt x="10037" y="-1"/>
                <a:pt x="10800" y="0"/>
              </a:cubicBezTo>
              <a:cubicBezTo>
                <a:pt x="14975" y="0"/>
                <a:pt x="18776" y="2406"/>
                <a:pt x="20562" y="6181"/>
              </a:cubicBezTo>
              <a:lnTo>
                <a:pt x="23003" y="5026"/>
              </a:lnTo>
              <a:lnTo>
                <a:pt x="21238" y="9959"/>
              </a:lnTo>
              <a:lnTo>
                <a:pt x="16305" y="8194"/>
              </a:lnTo>
              <a:lnTo>
                <a:pt x="18746" y="7040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8000" mc:Ignorable="a14" a14:legacySpreadsheetColorIndex="1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771525</xdr:colOff>
      <xdr:row>19</xdr:row>
      <xdr:rowOff>133350</xdr:rowOff>
    </xdr:from>
    <xdr:to>
      <xdr:col>5</xdr:col>
      <xdr:colOff>657225</xdr:colOff>
      <xdr:row>54</xdr:row>
      <xdr:rowOff>114300</xdr:rowOff>
    </xdr:to>
    <xdr:pic>
      <xdr:nvPicPr>
        <xdr:cNvPr id="24" name="Picture 32" descr="伊賀市の全体地図">
          <a:extLst>
            <a:ext uri="{FF2B5EF4-FFF2-40B4-BE49-F238E27FC236}">
              <a16:creationId xmlns:a16="http://schemas.microsoft.com/office/drawing/2014/main" id="{20656538-0BC7-4D64-8088-2708AA345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62450"/>
          <a:ext cx="4562475" cy="5991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1038225</xdr:colOff>
      <xdr:row>51</xdr:row>
      <xdr:rowOff>57150</xdr:rowOff>
    </xdr:from>
    <xdr:to>
      <xdr:col>5</xdr:col>
      <xdr:colOff>476250</xdr:colOff>
      <xdr:row>54</xdr:row>
      <xdr:rowOff>85725</xdr:rowOff>
    </xdr:to>
    <xdr:sp macro="" textlink="">
      <xdr:nvSpPr>
        <xdr:cNvPr id="25" name="AutoShape 33">
          <a:extLst>
            <a:ext uri="{FF2B5EF4-FFF2-40B4-BE49-F238E27FC236}">
              <a16:creationId xmlns:a16="http://schemas.microsoft.com/office/drawing/2014/main" id="{A683A198-BBE4-40FE-9EEB-11AE1B2ECB1D}"/>
            </a:ext>
          </a:extLst>
        </xdr:cNvPr>
        <xdr:cNvSpPr>
          <a:spLocks noChangeArrowheads="1"/>
        </xdr:cNvSpPr>
      </xdr:nvSpPr>
      <xdr:spPr bwMode="auto">
        <a:xfrm flipV="1">
          <a:off x="5276850" y="9782175"/>
          <a:ext cx="1009650" cy="542925"/>
        </a:xfrm>
        <a:prstGeom prst="wedgeRoundRectCallout">
          <a:avLst>
            <a:gd name="adj1" fmla="val -106606"/>
            <a:gd name="adj2" fmla="val -4123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一番高い所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尼ヶ岳（青山）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海抜　957.6ｍ</a:t>
          </a:r>
          <a:endParaRPr lang="ja-JP" altLang="en-US"/>
        </a:p>
      </xdr:txBody>
    </xdr:sp>
    <xdr:clientData/>
  </xdr:twoCellAnchor>
  <xdr:twoCellAnchor>
    <xdr:from>
      <xdr:col>4</xdr:col>
      <xdr:colOff>295275</xdr:colOff>
      <xdr:row>53</xdr:row>
      <xdr:rowOff>161925</xdr:rowOff>
    </xdr:from>
    <xdr:to>
      <xdr:col>4</xdr:col>
      <xdr:colOff>466725</xdr:colOff>
      <xdr:row>54</xdr:row>
      <xdr:rowOff>123825</xdr:rowOff>
    </xdr:to>
    <xdr:sp macro="" textlink="">
      <xdr:nvSpPr>
        <xdr:cNvPr id="26" name="AutoShape 34">
          <a:extLst>
            <a:ext uri="{FF2B5EF4-FFF2-40B4-BE49-F238E27FC236}">
              <a16:creationId xmlns:a16="http://schemas.microsoft.com/office/drawing/2014/main" id="{3958038C-B570-446E-8DB0-23DDB21CD857}"/>
            </a:ext>
          </a:extLst>
        </xdr:cNvPr>
        <xdr:cNvSpPr>
          <a:spLocks noChangeArrowheads="1"/>
        </xdr:cNvSpPr>
      </xdr:nvSpPr>
      <xdr:spPr bwMode="auto">
        <a:xfrm>
          <a:off x="4533900" y="10229850"/>
          <a:ext cx="171450" cy="13335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266700</xdr:colOff>
      <xdr:row>31</xdr:row>
      <xdr:rowOff>133350</xdr:rowOff>
    </xdr:from>
    <xdr:to>
      <xdr:col>2</xdr:col>
      <xdr:colOff>533400</xdr:colOff>
      <xdr:row>35</xdr:row>
      <xdr:rowOff>66675</xdr:rowOff>
    </xdr:to>
    <xdr:sp macro="" textlink="">
      <xdr:nvSpPr>
        <xdr:cNvPr id="27" name="AutoShape 35">
          <a:extLst>
            <a:ext uri="{FF2B5EF4-FFF2-40B4-BE49-F238E27FC236}">
              <a16:creationId xmlns:a16="http://schemas.microsoft.com/office/drawing/2014/main" id="{A8540941-2EA2-4EDD-8EB8-ED6A0C0C0B64}"/>
            </a:ext>
          </a:extLst>
        </xdr:cNvPr>
        <xdr:cNvSpPr>
          <a:spLocks noChangeArrowheads="1"/>
        </xdr:cNvSpPr>
      </xdr:nvSpPr>
      <xdr:spPr bwMode="auto">
        <a:xfrm flipH="1" flipV="1">
          <a:off x="266700" y="6429375"/>
          <a:ext cx="1400175" cy="619125"/>
        </a:xfrm>
        <a:prstGeom prst="wedgeRoundRectCallout">
          <a:avLst>
            <a:gd name="adj1" fmla="val -87417"/>
            <a:gd name="adj2" fmla="val -5461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一番低い所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木津川　京都府との県境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（島ヶ原）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海抜　77.24ｍ</a:t>
          </a:r>
        </a:p>
        <a:p>
          <a:pPr algn="l" rtl="0">
            <a:lnSpc>
              <a:spcPts val="10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2</xdr:col>
      <xdr:colOff>1019175</xdr:colOff>
      <xdr:row>34</xdr:row>
      <xdr:rowOff>161925</xdr:rowOff>
    </xdr:from>
    <xdr:to>
      <xdr:col>2</xdr:col>
      <xdr:colOff>1190625</xdr:colOff>
      <xdr:row>35</xdr:row>
      <xdr:rowOff>114300</xdr:rowOff>
    </xdr:to>
    <xdr:sp macro="" textlink="">
      <xdr:nvSpPr>
        <xdr:cNvPr id="28" name="AutoShape 36">
          <a:extLst>
            <a:ext uri="{FF2B5EF4-FFF2-40B4-BE49-F238E27FC236}">
              <a16:creationId xmlns:a16="http://schemas.microsoft.com/office/drawing/2014/main" id="{BAD932E9-7E22-4D9C-9309-C8AC5BF36A8A}"/>
            </a:ext>
          </a:extLst>
        </xdr:cNvPr>
        <xdr:cNvSpPr>
          <a:spLocks noChangeArrowheads="1"/>
        </xdr:cNvSpPr>
      </xdr:nvSpPr>
      <xdr:spPr bwMode="auto">
        <a:xfrm>
          <a:off x="2152650" y="6972300"/>
          <a:ext cx="171450" cy="1238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3</xdr:col>
      <xdr:colOff>1000125</xdr:colOff>
      <xdr:row>62</xdr:row>
      <xdr:rowOff>28575</xdr:rowOff>
    </xdr:from>
    <xdr:to>
      <xdr:col>3</xdr:col>
      <xdr:colOff>1076325</xdr:colOff>
      <xdr:row>63</xdr:row>
      <xdr:rowOff>66675</xdr:rowOff>
    </xdr:to>
    <xdr:sp macro="" textlink="">
      <xdr:nvSpPr>
        <xdr:cNvPr id="29" name="Text Box 37">
          <a:extLst>
            <a:ext uri="{FF2B5EF4-FFF2-40B4-BE49-F238E27FC236}">
              <a16:creationId xmlns:a16="http://schemas.microsoft.com/office/drawing/2014/main" id="{9875CA82-CC21-453E-80AC-DC2DE61AA7D9}"/>
            </a:ext>
          </a:extLst>
        </xdr:cNvPr>
        <xdr:cNvSpPr txBox="1">
          <a:spLocks noChangeArrowheads="1"/>
        </xdr:cNvSpPr>
      </xdr:nvSpPr>
      <xdr:spPr bwMode="auto">
        <a:xfrm>
          <a:off x="3667125" y="116395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847725</xdr:colOff>
      <xdr:row>43</xdr:row>
      <xdr:rowOff>38100</xdr:rowOff>
    </xdr:from>
    <xdr:to>
      <xdr:col>3</xdr:col>
      <xdr:colOff>514350</xdr:colOff>
      <xdr:row>50</xdr:row>
      <xdr:rowOff>76200</xdr:rowOff>
    </xdr:to>
    <xdr:sp macro="" textlink="">
      <xdr:nvSpPr>
        <xdr:cNvPr id="30" name="AutoShape 41">
          <a:extLst>
            <a:ext uri="{FF2B5EF4-FFF2-40B4-BE49-F238E27FC236}">
              <a16:creationId xmlns:a16="http://schemas.microsoft.com/office/drawing/2014/main" id="{5BF1885F-FC39-4982-B563-02AD25804594}"/>
            </a:ext>
          </a:extLst>
        </xdr:cNvPr>
        <xdr:cNvSpPr>
          <a:spLocks noChangeArrowheads="1"/>
        </xdr:cNvSpPr>
      </xdr:nvSpPr>
      <xdr:spPr bwMode="auto">
        <a:xfrm flipV="1">
          <a:off x="1981200" y="8391525"/>
          <a:ext cx="1200150" cy="1238250"/>
        </a:xfrm>
        <a:custGeom>
          <a:avLst/>
          <a:gdLst>
            <a:gd name="T0" fmla="*/ 2147483647 w 21600"/>
            <a:gd name="T1" fmla="*/ 2147483647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3163 w 21600"/>
            <a:gd name="T19" fmla="*/ 3163 h 21600"/>
            <a:gd name="T20" fmla="*/ 18437 w 21600"/>
            <a:gd name="T21" fmla="*/ 18437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6200" y="10800"/>
              </a:moveTo>
              <a:cubicBezTo>
                <a:pt x="16200" y="7817"/>
                <a:pt x="13782" y="5400"/>
                <a:pt x="10800" y="5400"/>
              </a:cubicBezTo>
              <a:cubicBezTo>
                <a:pt x="9625" y="5399"/>
                <a:pt x="8482" y="5783"/>
                <a:pt x="7545" y="6491"/>
              </a:cubicBezTo>
              <a:lnTo>
                <a:pt x="4290" y="2182"/>
              </a:lnTo>
              <a:cubicBezTo>
                <a:pt x="6165" y="766"/>
                <a:pt x="8450" y="-1"/>
                <a:pt x="10800" y="0"/>
              </a:cubicBezTo>
              <a:cubicBezTo>
                <a:pt x="16764" y="0"/>
                <a:pt x="21599" y="4835"/>
                <a:pt x="21600" y="10799"/>
              </a:cubicBezTo>
              <a:lnTo>
                <a:pt x="21600" y="10800"/>
              </a:lnTo>
              <a:lnTo>
                <a:pt x="24300" y="10800"/>
              </a:lnTo>
              <a:lnTo>
                <a:pt x="18900" y="16200"/>
              </a:lnTo>
              <a:lnTo>
                <a:pt x="13500" y="10800"/>
              </a:lnTo>
              <a:lnTo>
                <a:pt x="16200" y="10800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 algn="ctr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43</xdr:row>
      <xdr:rowOff>0</xdr:rowOff>
    </xdr:from>
    <xdr:to>
      <xdr:col>2</xdr:col>
      <xdr:colOff>1057275</xdr:colOff>
      <xdr:row>57</xdr:row>
      <xdr:rowOff>142875</xdr:rowOff>
    </xdr:to>
    <xdr:pic>
      <xdr:nvPicPr>
        <xdr:cNvPr id="31" name="Picture 42">
          <a:extLst>
            <a:ext uri="{FF2B5EF4-FFF2-40B4-BE49-F238E27FC236}">
              <a16:creationId xmlns:a16="http://schemas.microsoft.com/office/drawing/2014/main" id="{D0F566DD-B50B-42C7-B531-27490305D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53425"/>
          <a:ext cx="2190750" cy="254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1365250</xdr:colOff>
      <xdr:row>43</xdr:row>
      <xdr:rowOff>73025</xdr:rowOff>
    </xdr:from>
    <xdr:to>
      <xdr:col>4</xdr:col>
      <xdr:colOff>384175</xdr:colOff>
      <xdr:row>45</xdr:row>
      <xdr:rowOff>34925</xdr:rowOff>
    </xdr:to>
    <xdr:sp macro="" textlink="">
      <xdr:nvSpPr>
        <xdr:cNvPr id="32" name="AutoShape 46">
          <a:extLst>
            <a:ext uri="{FF2B5EF4-FFF2-40B4-BE49-F238E27FC236}">
              <a16:creationId xmlns:a16="http://schemas.microsoft.com/office/drawing/2014/main" id="{AF2920CB-154E-400E-9282-ACC31C356A3A}"/>
            </a:ext>
          </a:extLst>
        </xdr:cNvPr>
        <xdr:cNvSpPr>
          <a:spLocks noChangeArrowheads="1"/>
        </xdr:cNvSpPr>
      </xdr:nvSpPr>
      <xdr:spPr bwMode="auto">
        <a:xfrm>
          <a:off x="4032250" y="8426450"/>
          <a:ext cx="590550" cy="304800"/>
        </a:xfrm>
        <a:prstGeom prst="wedgeRoundRectCallout">
          <a:avLst>
            <a:gd name="adj1" fmla="val -80644"/>
            <a:gd name="adj2" fmla="val 25000"/>
            <a:gd name="adj3" fmla="val 16667"/>
          </a:avLst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青山支所</a:t>
          </a:r>
          <a:endParaRPr lang="ja-JP" altLang="en-US"/>
        </a:p>
      </xdr:txBody>
    </xdr:sp>
    <xdr:clientData/>
  </xdr:twoCellAnchor>
  <xdr:twoCellAnchor>
    <xdr:from>
      <xdr:col>3</xdr:col>
      <xdr:colOff>1389064</xdr:colOff>
      <xdr:row>43</xdr:row>
      <xdr:rowOff>1588</xdr:rowOff>
    </xdr:from>
    <xdr:to>
      <xdr:col>3</xdr:col>
      <xdr:colOff>1484314</xdr:colOff>
      <xdr:row>43</xdr:row>
      <xdr:rowOff>96838</xdr:rowOff>
    </xdr:to>
    <xdr:sp macro="" textlink="">
      <xdr:nvSpPr>
        <xdr:cNvPr id="33" name="Oval 48">
          <a:extLst>
            <a:ext uri="{FF2B5EF4-FFF2-40B4-BE49-F238E27FC236}">
              <a16:creationId xmlns:a16="http://schemas.microsoft.com/office/drawing/2014/main" id="{60CFCD02-E854-42C0-8AA5-2A8408E99394}"/>
            </a:ext>
          </a:extLst>
        </xdr:cNvPr>
        <xdr:cNvSpPr>
          <a:spLocks noChangeArrowheads="1"/>
        </xdr:cNvSpPr>
      </xdr:nvSpPr>
      <xdr:spPr bwMode="auto">
        <a:xfrm>
          <a:off x="4056064" y="8355013"/>
          <a:ext cx="95250" cy="952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390525</xdr:colOff>
      <xdr:row>33</xdr:row>
      <xdr:rowOff>47625</xdr:rowOff>
    </xdr:from>
    <xdr:to>
      <xdr:col>4</xdr:col>
      <xdr:colOff>485775</xdr:colOff>
      <xdr:row>33</xdr:row>
      <xdr:rowOff>142875</xdr:rowOff>
    </xdr:to>
    <xdr:sp macro="" textlink="">
      <xdr:nvSpPr>
        <xdr:cNvPr id="34" name="Oval 50">
          <a:extLst>
            <a:ext uri="{FF2B5EF4-FFF2-40B4-BE49-F238E27FC236}">
              <a16:creationId xmlns:a16="http://schemas.microsoft.com/office/drawing/2014/main" id="{00B3407B-4BBC-4204-9D42-6FC6CB67B0A7}"/>
            </a:ext>
          </a:extLst>
        </xdr:cNvPr>
        <xdr:cNvSpPr>
          <a:spLocks noChangeArrowheads="1"/>
        </xdr:cNvSpPr>
      </xdr:nvSpPr>
      <xdr:spPr bwMode="auto">
        <a:xfrm>
          <a:off x="4629150" y="6686550"/>
          <a:ext cx="95250" cy="952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323850</xdr:colOff>
      <xdr:row>33</xdr:row>
      <xdr:rowOff>142875</xdr:rowOff>
    </xdr:from>
    <xdr:to>
      <xdr:col>4</xdr:col>
      <xdr:colOff>1000125</xdr:colOff>
      <xdr:row>35</xdr:row>
      <xdr:rowOff>19050</xdr:rowOff>
    </xdr:to>
    <xdr:sp macro="" textlink="">
      <xdr:nvSpPr>
        <xdr:cNvPr id="35" name="AutoShape 52">
          <a:extLst>
            <a:ext uri="{FF2B5EF4-FFF2-40B4-BE49-F238E27FC236}">
              <a16:creationId xmlns:a16="http://schemas.microsoft.com/office/drawing/2014/main" id="{FE9DEBC3-F63A-4D58-81A7-5DD1637BD91C}"/>
            </a:ext>
          </a:extLst>
        </xdr:cNvPr>
        <xdr:cNvSpPr>
          <a:spLocks noChangeArrowheads="1"/>
        </xdr:cNvSpPr>
      </xdr:nvSpPr>
      <xdr:spPr bwMode="auto">
        <a:xfrm>
          <a:off x="4562475" y="6781800"/>
          <a:ext cx="676275" cy="219075"/>
        </a:xfrm>
        <a:prstGeom prst="wedgeRoundRectCallout">
          <a:avLst>
            <a:gd name="adj1" fmla="val 30282"/>
            <a:gd name="adj2" fmla="val 45653"/>
            <a:gd name="adj3" fmla="val 16667"/>
          </a:avLst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大山田支所</a:t>
          </a:r>
        </a:p>
        <a:p>
          <a:pPr algn="l" rtl="0">
            <a:lnSpc>
              <a:spcPts val="1000"/>
            </a:lnSpc>
            <a:defRPr sz="1000"/>
          </a:pPr>
          <a:endParaRPr lang="ja-JP" altLang="en-US"/>
        </a:p>
      </xdr:txBody>
    </xdr:sp>
    <xdr:clientData/>
  </xdr:twoCellAnchor>
  <xdr:twoCellAnchor editAs="oneCell">
    <xdr:from>
      <xdr:col>4</xdr:col>
      <xdr:colOff>495300</xdr:colOff>
      <xdr:row>27</xdr:row>
      <xdr:rowOff>104775</xdr:rowOff>
    </xdr:from>
    <xdr:to>
      <xdr:col>4</xdr:col>
      <xdr:colOff>1038225</xdr:colOff>
      <xdr:row>29</xdr:row>
      <xdr:rowOff>9525</xdr:rowOff>
    </xdr:to>
    <xdr:sp macro="" textlink="">
      <xdr:nvSpPr>
        <xdr:cNvPr id="36" name="AutoShape 54">
          <a:extLst>
            <a:ext uri="{FF2B5EF4-FFF2-40B4-BE49-F238E27FC236}">
              <a16:creationId xmlns:a16="http://schemas.microsoft.com/office/drawing/2014/main" id="{EA125AF6-9E57-400B-8214-148A7BB1CEB3}"/>
            </a:ext>
          </a:extLst>
        </xdr:cNvPr>
        <xdr:cNvSpPr>
          <a:spLocks noChangeArrowheads="1"/>
        </xdr:cNvSpPr>
      </xdr:nvSpPr>
      <xdr:spPr bwMode="auto">
        <a:xfrm>
          <a:off x="4733925" y="5715000"/>
          <a:ext cx="542925" cy="247650"/>
        </a:xfrm>
        <a:prstGeom prst="wedgeRoundRectCallout">
          <a:avLst>
            <a:gd name="adj1" fmla="val -46491"/>
            <a:gd name="adj2" fmla="val 53847"/>
            <a:gd name="adj3" fmla="val 16667"/>
          </a:avLst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伊賀支所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27</xdr:row>
      <xdr:rowOff>47625</xdr:rowOff>
    </xdr:from>
    <xdr:to>
      <xdr:col>4</xdr:col>
      <xdr:colOff>485775</xdr:colOff>
      <xdr:row>27</xdr:row>
      <xdr:rowOff>142875</xdr:rowOff>
    </xdr:to>
    <xdr:sp macro="" textlink="">
      <xdr:nvSpPr>
        <xdr:cNvPr id="37" name="Oval 55">
          <a:extLst>
            <a:ext uri="{FF2B5EF4-FFF2-40B4-BE49-F238E27FC236}">
              <a16:creationId xmlns:a16="http://schemas.microsoft.com/office/drawing/2014/main" id="{EA8FDBD4-0054-4512-BFC3-CCC5D9AA8D24}"/>
            </a:ext>
          </a:extLst>
        </xdr:cNvPr>
        <xdr:cNvSpPr>
          <a:spLocks noChangeArrowheads="1"/>
        </xdr:cNvSpPr>
      </xdr:nvSpPr>
      <xdr:spPr bwMode="auto">
        <a:xfrm>
          <a:off x="4629150" y="5657850"/>
          <a:ext cx="95250" cy="952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895350</xdr:colOff>
      <xdr:row>35</xdr:row>
      <xdr:rowOff>42863</xdr:rowOff>
    </xdr:from>
    <xdr:to>
      <xdr:col>3</xdr:col>
      <xdr:colOff>990600</xdr:colOff>
      <xdr:row>35</xdr:row>
      <xdr:rowOff>138113</xdr:rowOff>
    </xdr:to>
    <xdr:sp macro="" textlink="">
      <xdr:nvSpPr>
        <xdr:cNvPr id="38" name="Oval 56">
          <a:extLst>
            <a:ext uri="{FF2B5EF4-FFF2-40B4-BE49-F238E27FC236}">
              <a16:creationId xmlns:a16="http://schemas.microsoft.com/office/drawing/2014/main" id="{06B764A0-2A1B-4B48-A6EC-43EC7CE2909B}"/>
            </a:ext>
          </a:extLst>
        </xdr:cNvPr>
        <xdr:cNvSpPr>
          <a:spLocks noChangeArrowheads="1"/>
        </xdr:cNvSpPr>
      </xdr:nvSpPr>
      <xdr:spPr bwMode="auto">
        <a:xfrm>
          <a:off x="3562350" y="7024688"/>
          <a:ext cx="95250" cy="952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3</xdr:col>
      <xdr:colOff>990600</xdr:colOff>
      <xdr:row>35</xdr:row>
      <xdr:rowOff>0</xdr:rowOff>
    </xdr:from>
    <xdr:to>
      <xdr:col>3</xdr:col>
      <xdr:colOff>1333500</xdr:colOff>
      <xdr:row>36</xdr:row>
      <xdr:rowOff>9525</xdr:rowOff>
    </xdr:to>
    <xdr:sp macro="" textlink="">
      <xdr:nvSpPr>
        <xdr:cNvPr id="39" name="AutoShape 57">
          <a:extLst>
            <a:ext uri="{FF2B5EF4-FFF2-40B4-BE49-F238E27FC236}">
              <a16:creationId xmlns:a16="http://schemas.microsoft.com/office/drawing/2014/main" id="{C2507013-DBF1-4A12-B022-1DCA4A025E24}"/>
            </a:ext>
          </a:extLst>
        </xdr:cNvPr>
        <xdr:cNvSpPr>
          <a:spLocks noChangeArrowheads="1"/>
        </xdr:cNvSpPr>
      </xdr:nvSpPr>
      <xdr:spPr bwMode="auto">
        <a:xfrm>
          <a:off x="3657600" y="6981825"/>
          <a:ext cx="342900" cy="180975"/>
        </a:xfrm>
        <a:prstGeom prst="wedgeRoundRectCallout">
          <a:avLst>
            <a:gd name="adj1" fmla="val -55556"/>
            <a:gd name="adj2" fmla="val 18421"/>
            <a:gd name="adj3" fmla="val 16667"/>
          </a:avLst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本庁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本庁</a:t>
          </a: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 editAs="oneCell">
    <xdr:from>
      <xdr:col>3</xdr:col>
      <xdr:colOff>1114425</xdr:colOff>
      <xdr:row>25</xdr:row>
      <xdr:rowOff>95250</xdr:rowOff>
    </xdr:from>
    <xdr:to>
      <xdr:col>4</xdr:col>
      <xdr:colOff>180975</xdr:colOff>
      <xdr:row>26</xdr:row>
      <xdr:rowOff>133350</xdr:rowOff>
    </xdr:to>
    <xdr:sp macro="" textlink="">
      <xdr:nvSpPr>
        <xdr:cNvPr id="40" name="AutoShape 58">
          <a:extLst>
            <a:ext uri="{FF2B5EF4-FFF2-40B4-BE49-F238E27FC236}">
              <a16:creationId xmlns:a16="http://schemas.microsoft.com/office/drawing/2014/main" id="{E8258EF4-1EAA-4ACE-88E0-362CF6464E92}"/>
            </a:ext>
          </a:extLst>
        </xdr:cNvPr>
        <xdr:cNvSpPr>
          <a:spLocks noChangeArrowheads="1"/>
        </xdr:cNvSpPr>
      </xdr:nvSpPr>
      <xdr:spPr bwMode="auto">
        <a:xfrm>
          <a:off x="3781425" y="5362575"/>
          <a:ext cx="638175" cy="209550"/>
        </a:xfrm>
        <a:prstGeom prst="wedgeRoundRectCallout">
          <a:avLst>
            <a:gd name="adj1" fmla="val 35074"/>
            <a:gd name="adj2" fmla="val -59093"/>
            <a:gd name="adj3" fmla="val 16667"/>
          </a:avLst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阿山支所</a:t>
          </a:r>
          <a:endParaRPr lang="ja-JP" altLang="en-US"/>
        </a:p>
      </xdr:txBody>
    </xdr:sp>
    <xdr:clientData/>
  </xdr:twoCellAnchor>
  <xdr:twoCellAnchor>
    <xdr:from>
      <xdr:col>3</xdr:col>
      <xdr:colOff>1152525</xdr:colOff>
      <xdr:row>26</xdr:row>
      <xdr:rowOff>85725</xdr:rowOff>
    </xdr:from>
    <xdr:to>
      <xdr:col>3</xdr:col>
      <xdr:colOff>1247775</xdr:colOff>
      <xdr:row>27</xdr:row>
      <xdr:rowOff>9525</xdr:rowOff>
    </xdr:to>
    <xdr:sp macro="" textlink="">
      <xdr:nvSpPr>
        <xdr:cNvPr id="41" name="Oval 59">
          <a:extLst>
            <a:ext uri="{FF2B5EF4-FFF2-40B4-BE49-F238E27FC236}">
              <a16:creationId xmlns:a16="http://schemas.microsoft.com/office/drawing/2014/main" id="{13F6DCCC-53DA-4B3A-8509-771D0A61E9A6}"/>
            </a:ext>
          </a:extLst>
        </xdr:cNvPr>
        <xdr:cNvSpPr>
          <a:spLocks noChangeArrowheads="1"/>
        </xdr:cNvSpPr>
      </xdr:nvSpPr>
      <xdr:spPr bwMode="auto">
        <a:xfrm>
          <a:off x="3819525" y="5524500"/>
          <a:ext cx="95250" cy="952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1209675</xdr:colOff>
      <xdr:row>34</xdr:row>
      <xdr:rowOff>28575</xdr:rowOff>
    </xdr:from>
    <xdr:to>
      <xdr:col>3</xdr:col>
      <xdr:colOff>361950</xdr:colOff>
      <xdr:row>35</xdr:row>
      <xdr:rowOff>142875</xdr:rowOff>
    </xdr:to>
    <xdr:sp macro="" textlink="">
      <xdr:nvSpPr>
        <xdr:cNvPr id="42" name="AutoShape 60">
          <a:extLst>
            <a:ext uri="{FF2B5EF4-FFF2-40B4-BE49-F238E27FC236}">
              <a16:creationId xmlns:a16="http://schemas.microsoft.com/office/drawing/2014/main" id="{061A0055-25F0-46FB-8CF4-6EDBE3EA91F8}"/>
            </a:ext>
          </a:extLst>
        </xdr:cNvPr>
        <xdr:cNvSpPr>
          <a:spLocks noChangeArrowheads="1"/>
        </xdr:cNvSpPr>
      </xdr:nvSpPr>
      <xdr:spPr bwMode="auto">
        <a:xfrm>
          <a:off x="2343150" y="6838950"/>
          <a:ext cx="685800" cy="285750"/>
        </a:xfrm>
        <a:prstGeom prst="wedgeRoundRectCallout">
          <a:avLst>
            <a:gd name="adj1" fmla="val 48611"/>
            <a:gd name="adj2" fmla="val -3333"/>
            <a:gd name="adj3" fmla="val 16667"/>
          </a:avLst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島ヶ原支所</a:t>
          </a: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2</xdr:col>
      <xdr:colOff>1276350</xdr:colOff>
      <xdr:row>33</xdr:row>
      <xdr:rowOff>95250</xdr:rowOff>
    </xdr:from>
    <xdr:to>
      <xdr:col>2</xdr:col>
      <xdr:colOff>1371600</xdr:colOff>
      <xdr:row>34</xdr:row>
      <xdr:rowOff>19050</xdr:rowOff>
    </xdr:to>
    <xdr:sp macro="" textlink="">
      <xdr:nvSpPr>
        <xdr:cNvPr id="43" name="Oval 61">
          <a:extLst>
            <a:ext uri="{FF2B5EF4-FFF2-40B4-BE49-F238E27FC236}">
              <a16:creationId xmlns:a16="http://schemas.microsoft.com/office/drawing/2014/main" id="{A05083F4-8DC2-46F1-ADEB-FF10066D34BD}"/>
            </a:ext>
          </a:extLst>
        </xdr:cNvPr>
        <xdr:cNvSpPr>
          <a:spLocks noChangeArrowheads="1"/>
        </xdr:cNvSpPr>
      </xdr:nvSpPr>
      <xdr:spPr bwMode="auto">
        <a:xfrm>
          <a:off x="2409825" y="6734175"/>
          <a:ext cx="95250" cy="952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840730</xdr:colOff>
      <xdr:row>35</xdr:row>
      <xdr:rowOff>52084</xdr:rowOff>
    </xdr:from>
    <xdr:to>
      <xdr:col>3</xdr:col>
      <xdr:colOff>886449</xdr:colOff>
      <xdr:row>35</xdr:row>
      <xdr:rowOff>145453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B02027DA-C329-430D-8C14-61AB4678A218}"/>
            </a:ext>
          </a:extLst>
        </xdr:cNvPr>
        <xdr:cNvSpPr/>
      </xdr:nvSpPr>
      <xdr:spPr>
        <a:xfrm rot="20248319">
          <a:off x="3507730" y="7033909"/>
          <a:ext cx="45719" cy="93369"/>
        </a:xfrm>
        <a:prstGeom prst="rect">
          <a:avLst/>
        </a:prstGeom>
        <a:solidFill>
          <a:schemeClr val="bg1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676275</xdr:colOff>
      <xdr:row>32</xdr:row>
      <xdr:rowOff>76201</xdr:rowOff>
    </xdr:from>
    <xdr:to>
      <xdr:col>3</xdr:col>
      <xdr:colOff>1238250</xdr:colOff>
      <xdr:row>33</xdr:row>
      <xdr:rowOff>95251</xdr:rowOff>
    </xdr:to>
    <xdr:sp macro="" textlink="">
      <xdr:nvSpPr>
        <xdr:cNvPr id="45" name="AutoShape 57">
          <a:extLst>
            <a:ext uri="{FF2B5EF4-FFF2-40B4-BE49-F238E27FC236}">
              <a16:creationId xmlns:a16="http://schemas.microsoft.com/office/drawing/2014/main" id="{5C8922D4-3878-4C63-ACEF-BB5A1A8B561A}"/>
            </a:ext>
          </a:extLst>
        </xdr:cNvPr>
        <xdr:cNvSpPr>
          <a:spLocks noChangeArrowheads="1"/>
        </xdr:cNvSpPr>
      </xdr:nvSpPr>
      <xdr:spPr bwMode="auto">
        <a:xfrm>
          <a:off x="3343275" y="6543676"/>
          <a:ext cx="561975" cy="190500"/>
        </a:xfrm>
        <a:prstGeom prst="wedgeRoundRectCallout">
          <a:avLst>
            <a:gd name="adj1" fmla="val -55556"/>
            <a:gd name="adj2" fmla="val 18421"/>
            <a:gd name="adj3" fmla="val 16667"/>
          </a:avLst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上野支所</a:t>
          </a: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 editAs="oneCell">
    <xdr:from>
      <xdr:col>3</xdr:col>
      <xdr:colOff>723900</xdr:colOff>
      <xdr:row>33</xdr:row>
      <xdr:rowOff>104775</xdr:rowOff>
    </xdr:from>
    <xdr:to>
      <xdr:col>3</xdr:col>
      <xdr:colOff>833638</xdr:colOff>
      <xdr:row>34</xdr:row>
      <xdr:rowOff>36966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C7AAE97B-778B-45D5-AF76-09EFF408E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90900" y="6743700"/>
          <a:ext cx="109738" cy="1036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43</xdr:row>
      <xdr:rowOff>47625</xdr:rowOff>
    </xdr:from>
    <xdr:to>
      <xdr:col>10</xdr:col>
      <xdr:colOff>409575</xdr:colOff>
      <xdr:row>57</xdr:row>
      <xdr:rowOff>123825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F6304F5-A7F2-4C79-A403-05040959A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581025</xdr:colOff>
      <xdr:row>43</xdr:row>
      <xdr:rowOff>85725</xdr:rowOff>
    </xdr:from>
    <xdr:to>
      <xdr:col>9</xdr:col>
      <xdr:colOff>504825</xdr:colOff>
      <xdr:row>45</xdr:row>
      <xdr:rowOff>19050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C267694-8144-4C48-91CB-C5992805C814}"/>
            </a:ext>
          </a:extLst>
        </xdr:cNvPr>
        <xdr:cNvSpPr txBox="1">
          <a:spLocks noChangeArrowheads="1"/>
        </xdr:cNvSpPr>
      </xdr:nvSpPr>
      <xdr:spPr bwMode="auto">
        <a:xfrm>
          <a:off x="4848225" y="8582025"/>
          <a:ext cx="5143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℃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43</xdr:row>
      <xdr:rowOff>66675</xdr:rowOff>
    </xdr:from>
    <xdr:to>
      <xdr:col>2</xdr:col>
      <xdr:colOff>152400</xdr:colOff>
      <xdr:row>44</xdr:row>
      <xdr:rowOff>95250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551D47D5-F72B-4DC5-9A29-D1707027D818}"/>
            </a:ext>
          </a:extLst>
        </xdr:cNvPr>
        <xdr:cNvSpPr txBox="1">
          <a:spLocks noChangeArrowheads="1"/>
        </xdr:cNvSpPr>
      </xdr:nvSpPr>
      <xdr:spPr bwMode="auto">
        <a:xfrm>
          <a:off x="733425" y="8562975"/>
          <a:ext cx="428625" cy="600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mm</a:t>
          </a:r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96;&#21644;&#65302;&#24180;&#24230;&#29256;&#20234;&#36032;&#24066;&#32113;&#35336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mie.jp/&#24037;&#26989;&#32113;&#35336;&#35519;&#26619;&#20844;&#34920;/&#19977;&#37325;&#12398;&#24037;&#26989;&#65306;H16/&#20803;&#21407;&#31295;/&#32113;&#35336;&#34920;Excel&#24418;&#24335;/&#31532;&#65298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6年表紙"/>
      <sheetName val="細目次.・1"/>
      <sheetName val="細目次・2"/>
      <sheetName val="1.土地・気象"/>
      <sheetName val="1"/>
      <sheetName val="2"/>
      <sheetName val="3"/>
      <sheetName val="4"/>
      <sheetName val="2.人口"/>
      <sheetName val="5"/>
      <sheetName val="6-1"/>
      <sheetName val="6-2"/>
      <sheetName val="人口ピラミッド"/>
      <sheetName val="7総合計"/>
      <sheetName val="上野"/>
      <sheetName val="伊賀"/>
      <sheetName val="島ヶ原"/>
      <sheetName val="阿山"/>
      <sheetName val="大山田"/>
      <sheetName val="青山"/>
      <sheetName val="8-1"/>
      <sheetName val="8-2"/>
      <sheetName val="9出生死亡"/>
      <sheetName val="婚姻離婚"/>
      <sheetName val="転入転出 "/>
      <sheetName val="10"/>
      <sheetName val="11"/>
      <sheetName val="12"/>
      <sheetName val="13"/>
      <sheetName val="14外国人登録者数 "/>
      <sheetName val="国籍別外国人登録者数"/>
      <sheetName val="15"/>
      <sheetName val="3.農業"/>
      <sheetName val="16.17"/>
      <sheetName val="18"/>
      <sheetName val="19.20"/>
      <sheetName val="21.22.23"/>
      <sheetName val="24"/>
      <sheetName val="25"/>
      <sheetName val="26"/>
      <sheetName val="4.事業所"/>
      <sheetName val="27"/>
      <sheetName val="28"/>
      <sheetName val="29"/>
      <sheetName val="30"/>
      <sheetName val="5.工業"/>
      <sheetName val="31"/>
      <sheetName val="32"/>
      <sheetName val="33"/>
      <sheetName val="6.商業"/>
      <sheetName val="34"/>
      <sheetName val="35"/>
      <sheetName val="36"/>
      <sheetName val="37"/>
      <sheetName val="7.労働・消費"/>
      <sheetName val="38"/>
      <sheetName val="39"/>
      <sheetName val="40"/>
      <sheetName val="41"/>
      <sheetName val="42"/>
      <sheetName val="43.44"/>
      <sheetName val="45"/>
      <sheetName val="46"/>
      <sheetName val="47"/>
      <sheetName val="8.福祉・保健・環境"/>
      <sheetName val="48"/>
      <sheetName val="49"/>
      <sheetName val="50.51.52"/>
      <sheetName val="53.54"/>
      <sheetName val="55.56.57"/>
      <sheetName val="58"/>
      <sheetName val="59.60"/>
      <sheetName val="61"/>
      <sheetName val="62.63"/>
      <sheetName val="64"/>
      <sheetName val="65.66.67.68"/>
      <sheetName val="69.70.71"/>
      <sheetName val="9.交通・通信・環境"/>
      <sheetName val="72.73"/>
      <sheetName val="74.75"/>
      <sheetName val="76.77.78"/>
      <sheetName val="79"/>
      <sheetName val="10.住宅"/>
      <sheetName val="80"/>
      <sheetName val="81.82"/>
      <sheetName val="83.84"/>
      <sheetName val="85"/>
      <sheetName val="11.教育・文化"/>
      <sheetName val="86"/>
      <sheetName val="87"/>
      <sheetName val="88"/>
      <sheetName val="89"/>
      <sheetName val="90.91"/>
      <sheetName val="92"/>
      <sheetName val="93"/>
      <sheetName val="94"/>
      <sheetName val="95"/>
      <sheetName val="96"/>
      <sheetName val="12.税・財政"/>
      <sheetName val="97-1"/>
      <sheetName val="97-2"/>
      <sheetName val="98.99"/>
      <sheetName val="100"/>
      <sheetName val="101.102"/>
      <sheetName val="13.災害・治安"/>
      <sheetName val="103"/>
      <sheetName val="104"/>
      <sheetName val="105.106"/>
      <sheetName val="107"/>
      <sheetName val="108"/>
      <sheetName val="14.住民自治・選挙・行政"/>
      <sheetName val="109"/>
      <sheetName val="位置図"/>
      <sheetName val="110-1"/>
      <sheetName val="110-2"/>
      <sheetName val="111.112"/>
      <sheetName val="113.114.1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5">
          <cell r="P45" t="str">
            <v>降水量</v>
          </cell>
          <cell r="Q45" t="str">
            <v>平均
気温</v>
          </cell>
        </row>
        <row r="49">
          <cell r="O49" t="str">
            <v>1月</v>
          </cell>
          <cell r="P49">
            <v>29.5</v>
          </cell>
          <cell r="Q49">
            <v>4.5</v>
          </cell>
        </row>
        <row r="50">
          <cell r="O50" t="str">
            <v>2月</v>
          </cell>
          <cell r="P50">
            <v>72</v>
          </cell>
          <cell r="Q50">
            <v>6</v>
          </cell>
        </row>
        <row r="51">
          <cell r="O51" t="str">
            <v>3月</v>
          </cell>
          <cell r="P51">
            <v>230.5</v>
          </cell>
          <cell r="Q51">
            <v>7.2</v>
          </cell>
        </row>
        <row r="52">
          <cell r="O52" t="str">
            <v>4月</v>
          </cell>
          <cell r="P52">
            <v>128.5</v>
          </cell>
          <cell r="Q52">
            <v>16</v>
          </cell>
        </row>
        <row r="53">
          <cell r="O53" t="str">
            <v>5月</v>
          </cell>
          <cell r="P53">
            <v>159.5</v>
          </cell>
          <cell r="Q53">
            <v>17.7</v>
          </cell>
        </row>
        <row r="54">
          <cell r="O54" t="str">
            <v>6月</v>
          </cell>
          <cell r="P54">
            <v>326</v>
          </cell>
          <cell r="Q54">
            <v>22.5</v>
          </cell>
        </row>
        <row r="55">
          <cell r="O55" t="str">
            <v>7月</v>
          </cell>
          <cell r="P55">
            <v>179.5</v>
          </cell>
          <cell r="Q55">
            <v>27.9</v>
          </cell>
        </row>
        <row r="56">
          <cell r="O56" t="str">
            <v>8月</v>
          </cell>
          <cell r="P56">
            <v>163.5</v>
          </cell>
          <cell r="Q56">
            <v>28.5</v>
          </cell>
        </row>
        <row r="57">
          <cell r="O57" t="str">
            <v>9月</v>
          </cell>
          <cell r="P57">
            <v>35</v>
          </cell>
          <cell r="Q57">
            <v>26.6</v>
          </cell>
        </row>
        <row r="58">
          <cell r="O58" t="str">
            <v>10月</v>
          </cell>
          <cell r="P58">
            <v>130</v>
          </cell>
          <cell r="Q58">
            <v>20</v>
          </cell>
        </row>
        <row r="59">
          <cell r="O59" t="str">
            <v>11月</v>
          </cell>
          <cell r="P59">
            <v>112</v>
          </cell>
          <cell r="Q59">
            <v>12.5</v>
          </cell>
        </row>
        <row r="60">
          <cell r="O60" t="str">
            <v>12月</v>
          </cell>
          <cell r="P60">
            <v>4.5</v>
          </cell>
          <cell r="Q60">
            <v>5.7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２表"/>
      <sheetName val="Q_統計表2表産業中分類別exl"/>
      <sheetName val="Q_統計表2表市町村別exl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6A1D5-B392-44A0-9976-A7ABA6BE83E1}">
  <dimension ref="C1:K13"/>
  <sheetViews>
    <sheetView tabSelected="1" view="pageBreakPreview" zoomScaleNormal="100" zoomScaleSheetLayoutView="100" workbookViewId="0"/>
  </sheetViews>
  <sheetFormatPr defaultRowHeight="18.75" x14ac:dyDescent="0.4"/>
  <sheetData>
    <row r="1" spans="3:11" ht="58.5" customHeight="1" x14ac:dyDescent="0.4">
      <c r="J1" s="1" t="s">
        <v>0</v>
      </c>
      <c r="K1" s="1"/>
    </row>
    <row r="2" spans="3:11" x14ac:dyDescent="0.4">
      <c r="C2" s="2" t="s">
        <v>1</v>
      </c>
      <c r="D2" s="3"/>
      <c r="E2" s="3"/>
      <c r="F2" s="3"/>
      <c r="G2" s="3"/>
      <c r="H2" s="3"/>
      <c r="I2" s="3"/>
    </row>
    <row r="3" spans="3:11" x14ac:dyDescent="0.4">
      <c r="C3" s="3"/>
      <c r="D3" s="3"/>
      <c r="E3" s="3"/>
      <c r="F3" s="3"/>
      <c r="G3" s="3"/>
      <c r="H3" s="3"/>
      <c r="I3" s="3"/>
    </row>
    <row r="4" spans="3:11" x14ac:dyDescent="0.4">
      <c r="C4" s="3"/>
      <c r="D4" s="3"/>
      <c r="E4" s="3"/>
      <c r="F4" s="3"/>
      <c r="G4" s="3"/>
      <c r="H4" s="3"/>
      <c r="I4" s="3"/>
    </row>
    <row r="5" spans="3:11" x14ac:dyDescent="0.4">
      <c r="C5" s="3"/>
      <c r="D5" s="3"/>
      <c r="E5" s="3"/>
      <c r="F5" s="3"/>
      <c r="G5" s="3"/>
      <c r="H5" s="3"/>
      <c r="I5" s="3"/>
    </row>
    <row r="6" spans="3:11" ht="36" customHeight="1" x14ac:dyDescent="0.4"/>
    <row r="7" spans="3:11" ht="30" customHeight="1" x14ac:dyDescent="0.4">
      <c r="D7" s="4" t="s">
        <v>2</v>
      </c>
      <c r="E7" s="4"/>
      <c r="F7" s="4"/>
      <c r="G7" s="4"/>
      <c r="H7" s="4"/>
    </row>
    <row r="8" spans="3:11" x14ac:dyDescent="0.4">
      <c r="D8" s="5"/>
      <c r="E8" s="5"/>
      <c r="F8" s="5"/>
      <c r="G8" s="5"/>
      <c r="H8" s="5"/>
    </row>
    <row r="9" spans="3:11" ht="30" customHeight="1" x14ac:dyDescent="0.4">
      <c r="D9" s="4" t="s">
        <v>3</v>
      </c>
      <c r="E9" s="4"/>
      <c r="F9" s="4"/>
      <c r="G9" s="4"/>
      <c r="H9" s="4"/>
    </row>
    <row r="10" spans="3:11" x14ac:dyDescent="0.4">
      <c r="D10" s="5"/>
      <c r="E10" s="5"/>
      <c r="F10" s="5"/>
      <c r="G10" s="5"/>
      <c r="H10" s="5"/>
    </row>
    <row r="11" spans="3:11" ht="30" customHeight="1" x14ac:dyDescent="0.4">
      <c r="D11" s="4" t="s">
        <v>4</v>
      </c>
      <c r="E11" s="4"/>
      <c r="F11" s="4"/>
      <c r="G11" s="4"/>
      <c r="H11" s="4"/>
    </row>
    <row r="12" spans="3:11" x14ac:dyDescent="0.4">
      <c r="D12" s="5"/>
      <c r="E12" s="5"/>
      <c r="F12" s="5"/>
      <c r="G12" s="5"/>
      <c r="H12" s="5"/>
    </row>
    <row r="13" spans="3:11" ht="30" customHeight="1" x14ac:dyDescent="0.4">
      <c r="D13" s="4" t="s">
        <v>5</v>
      </c>
      <c r="E13" s="4"/>
      <c r="F13" s="4"/>
      <c r="G13" s="4"/>
      <c r="H13" s="4"/>
    </row>
  </sheetData>
  <mergeCells count="6">
    <mergeCell ref="J1:K1"/>
    <mergeCell ref="C2:I5"/>
    <mergeCell ref="D7:H7"/>
    <mergeCell ref="D9:H9"/>
    <mergeCell ref="D11:H11"/>
    <mergeCell ref="D13:H13"/>
  </mergeCells>
  <phoneticPr fontId="2"/>
  <pageMargins left="0.25" right="0.25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049AE-47BC-4980-AB85-02F6CE752059}">
  <dimension ref="A1:F23"/>
  <sheetViews>
    <sheetView showGridLines="0" view="pageBreakPreview" zoomScaleNormal="100" zoomScaleSheetLayoutView="100" workbookViewId="0"/>
  </sheetViews>
  <sheetFormatPr defaultRowHeight="13.5" x14ac:dyDescent="0.4"/>
  <cols>
    <col min="1" max="1" width="12.625" style="14" customWidth="1"/>
    <col min="2" max="2" width="2.25" style="14" customWidth="1"/>
    <col min="3" max="3" width="20.125" style="14" customWidth="1"/>
    <col min="4" max="5" width="20.625" style="14" customWidth="1"/>
    <col min="6" max="6" width="9" style="35"/>
    <col min="7" max="16384" width="9" style="14"/>
  </cols>
  <sheetData>
    <row r="1" spans="1:6" s="10" customFormat="1" ht="37.5" customHeight="1" x14ac:dyDescent="0.4">
      <c r="A1" s="6" t="s">
        <v>6</v>
      </c>
      <c r="B1" s="7"/>
      <c r="C1" s="8"/>
      <c r="D1" s="8"/>
      <c r="E1" s="8"/>
      <c r="F1" s="9"/>
    </row>
    <row r="2" spans="1:6" ht="18.75" customHeight="1" x14ac:dyDescent="0.4">
      <c r="A2" s="11" t="s">
        <v>7</v>
      </c>
      <c r="B2" s="11"/>
      <c r="C2" s="12"/>
      <c r="D2" s="12"/>
      <c r="E2" s="13" t="s">
        <v>8</v>
      </c>
      <c r="F2" s="13"/>
    </row>
    <row r="3" spans="1:6" ht="11.25" customHeight="1" x14ac:dyDescent="0.4">
      <c r="A3" s="15"/>
      <c r="B3" s="15"/>
      <c r="C3" s="15"/>
      <c r="D3" s="15"/>
      <c r="E3" s="16"/>
      <c r="F3" s="16"/>
    </row>
    <row r="4" spans="1:6" x14ac:dyDescent="0.4">
      <c r="A4" s="17"/>
      <c r="B4" s="17"/>
      <c r="C4" s="18" t="s">
        <v>9</v>
      </c>
      <c r="D4" s="18" t="s">
        <v>10</v>
      </c>
      <c r="E4" s="18" t="s">
        <v>11</v>
      </c>
      <c r="F4" s="17" t="s">
        <v>12</v>
      </c>
    </row>
    <row r="5" spans="1:6" ht="17.25" customHeight="1" x14ac:dyDescent="0.4">
      <c r="A5" s="19" t="s">
        <v>13</v>
      </c>
      <c r="B5" s="19"/>
      <c r="C5" s="20" t="s">
        <v>14</v>
      </c>
      <c r="D5" s="21" t="s">
        <v>15</v>
      </c>
      <c r="E5" s="21" t="s">
        <v>16</v>
      </c>
      <c r="F5" s="21" t="s">
        <v>17</v>
      </c>
    </row>
    <row r="6" spans="1:6" ht="17.25" customHeight="1" x14ac:dyDescent="0.4">
      <c r="A6" s="19" t="s">
        <v>18</v>
      </c>
      <c r="B6" s="19"/>
      <c r="C6" s="20" t="s">
        <v>19</v>
      </c>
      <c r="D6" s="21" t="s">
        <v>20</v>
      </c>
      <c r="E6" s="21" t="s">
        <v>21</v>
      </c>
      <c r="F6" s="21" t="s">
        <v>22</v>
      </c>
    </row>
    <row r="7" spans="1:6" ht="17.25" customHeight="1" x14ac:dyDescent="0.4">
      <c r="A7" s="15" t="s">
        <v>23</v>
      </c>
      <c r="B7" s="15"/>
      <c r="C7" s="20" t="s">
        <v>24</v>
      </c>
      <c r="D7" s="21" t="s">
        <v>25</v>
      </c>
      <c r="E7" s="21" t="s">
        <v>26</v>
      </c>
      <c r="F7" s="21" t="s">
        <v>27</v>
      </c>
    </row>
    <row r="8" spans="1:6" ht="17.25" customHeight="1" x14ac:dyDescent="0.4">
      <c r="A8" s="15" t="s">
        <v>28</v>
      </c>
      <c r="B8" s="15"/>
      <c r="C8" s="20" t="s">
        <v>29</v>
      </c>
      <c r="D8" s="21" t="s">
        <v>30</v>
      </c>
      <c r="E8" s="21" t="s">
        <v>31</v>
      </c>
      <c r="F8" s="21" t="s">
        <v>32</v>
      </c>
    </row>
    <row r="9" spans="1:6" ht="17.25" customHeight="1" x14ac:dyDescent="0.4">
      <c r="A9" s="15" t="s">
        <v>33</v>
      </c>
      <c r="B9" s="15"/>
      <c r="C9" s="20" t="s">
        <v>34</v>
      </c>
      <c r="D9" s="21" t="s">
        <v>35</v>
      </c>
      <c r="E9" s="21" t="s">
        <v>36</v>
      </c>
      <c r="F9" s="21" t="s">
        <v>37</v>
      </c>
    </row>
    <row r="10" spans="1:6" ht="17.25" customHeight="1" x14ac:dyDescent="0.4">
      <c r="A10" s="15" t="s">
        <v>38</v>
      </c>
      <c r="B10" s="15"/>
      <c r="C10" s="20" t="s">
        <v>39</v>
      </c>
      <c r="D10" s="21" t="s">
        <v>40</v>
      </c>
      <c r="E10" s="21" t="s">
        <v>41</v>
      </c>
      <c r="F10" s="21" t="s">
        <v>42</v>
      </c>
    </row>
    <row r="11" spans="1:6" ht="17.25" customHeight="1" x14ac:dyDescent="0.4">
      <c r="A11" s="22" t="s">
        <v>43</v>
      </c>
      <c r="B11" s="22"/>
      <c r="C11" s="23" t="s">
        <v>44</v>
      </c>
      <c r="D11" s="24" t="s">
        <v>45</v>
      </c>
      <c r="E11" s="24" t="s">
        <v>46</v>
      </c>
      <c r="F11" s="24" t="s">
        <v>47</v>
      </c>
    </row>
    <row r="12" spans="1:6" ht="26.25" customHeight="1" x14ac:dyDescent="0.4">
      <c r="A12" s="25"/>
      <c r="B12" s="25"/>
      <c r="C12" s="25"/>
      <c r="D12" s="25"/>
      <c r="E12" s="25"/>
      <c r="F12" s="26"/>
    </row>
    <row r="13" spans="1:6" ht="19.5" customHeight="1" x14ac:dyDescent="0.4">
      <c r="A13" s="21"/>
      <c r="B13" s="27" t="s">
        <v>48</v>
      </c>
      <c r="C13" s="27"/>
      <c r="D13" s="25"/>
      <c r="E13" s="25"/>
      <c r="F13" s="26"/>
    </row>
    <row r="14" spans="1:6" ht="14.25" customHeight="1" x14ac:dyDescent="0.4">
      <c r="A14" s="15"/>
      <c r="B14" s="28">
        <v>558.23</v>
      </c>
      <c r="C14" s="28"/>
      <c r="D14" s="29" t="s">
        <v>49</v>
      </c>
      <c r="E14" s="25"/>
      <c r="F14" s="26"/>
    </row>
    <row r="15" spans="1:6" ht="14.25" customHeight="1" x14ac:dyDescent="0.4">
      <c r="A15" s="15"/>
      <c r="B15" s="30"/>
      <c r="C15" s="30"/>
      <c r="D15" s="29"/>
      <c r="E15" s="25"/>
      <c r="F15" s="26"/>
    </row>
    <row r="16" spans="1:6" ht="14.25" customHeight="1" x14ac:dyDescent="0.4">
      <c r="A16" s="15"/>
      <c r="B16" s="15" t="s">
        <v>50</v>
      </c>
      <c r="C16" s="31" t="s">
        <v>51</v>
      </c>
      <c r="D16" s="32"/>
      <c r="E16" s="25"/>
      <c r="F16" s="26"/>
    </row>
    <row r="17" spans="1:6" ht="14.25" customHeight="1" x14ac:dyDescent="0.4">
      <c r="A17" s="15"/>
      <c r="B17" s="15"/>
      <c r="C17" s="33"/>
      <c r="D17" s="32"/>
      <c r="E17" s="25"/>
      <c r="F17" s="26"/>
    </row>
    <row r="18" spans="1:6" ht="14.25" customHeight="1" x14ac:dyDescent="0.4">
      <c r="A18" s="15"/>
      <c r="B18" s="15"/>
      <c r="C18" s="33"/>
      <c r="D18" s="32"/>
      <c r="E18" s="25"/>
      <c r="F18" s="26"/>
    </row>
    <row r="19" spans="1:6" ht="14.25" customHeight="1" x14ac:dyDescent="0.4">
      <c r="A19" s="15"/>
      <c r="B19" s="15"/>
      <c r="C19" s="34"/>
      <c r="D19" s="25"/>
      <c r="E19" s="25"/>
      <c r="F19" s="26"/>
    </row>
    <row r="21" spans="1:6" x14ac:dyDescent="0.4">
      <c r="A21" s="12"/>
      <c r="B21" s="12"/>
    </row>
    <row r="22" spans="1:6" x14ac:dyDescent="0.4">
      <c r="A22" s="12"/>
      <c r="B22" s="12"/>
    </row>
    <row r="23" spans="1:6" ht="14.25" customHeight="1" x14ac:dyDescent="0.4"/>
  </sheetData>
  <mergeCells count="4">
    <mergeCell ref="E2:F3"/>
    <mergeCell ref="B13:C13"/>
    <mergeCell ref="B14:C15"/>
    <mergeCell ref="D14:D15"/>
  </mergeCells>
  <phoneticPr fontId="2"/>
  <conditionalFormatting sqref="C7:F7">
    <cfRule type="containsBlanks" dxfId="12" priority="1">
      <formula>LEN(TRIM(C7))=0</formula>
    </cfRule>
  </conditionalFormatting>
  <pageMargins left="0.78740157480314965" right="0.78740157480314965" top="0.39370078740157483" bottom="0.39370078740157483" header="0.51181102362204722" footer="0.51181102362204722"/>
  <pageSetup paperSize="9" scale="9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18128-7452-4EA6-ADF2-4CD7CFB8EB19}">
  <dimension ref="A1:G15"/>
  <sheetViews>
    <sheetView showGridLines="0" view="pageBreakPreview" zoomScaleNormal="100" zoomScaleSheetLayoutView="100" workbookViewId="0">
      <pane ySplit="3" topLeftCell="A4" activePane="bottomLeft" state="frozen"/>
      <selection activeCell="Q1" sqref="Q1"/>
      <selection pane="bottomLeft"/>
    </sheetView>
  </sheetViews>
  <sheetFormatPr defaultRowHeight="12" x14ac:dyDescent="0.4"/>
  <cols>
    <col min="1" max="1" width="8.375" style="36" customWidth="1"/>
    <col min="2" max="7" width="13" style="19" customWidth="1"/>
    <col min="8" max="8" width="19.75" style="19" customWidth="1"/>
    <col min="9" max="16384" width="9" style="19"/>
  </cols>
  <sheetData>
    <row r="1" spans="1:7" ht="37.5" customHeight="1" x14ac:dyDescent="0.4">
      <c r="G1" s="37" t="s">
        <v>52</v>
      </c>
    </row>
    <row r="2" spans="1:7" ht="18.75" customHeight="1" x14ac:dyDescent="0.4">
      <c r="A2" s="38" t="s">
        <v>53</v>
      </c>
      <c r="B2" s="38"/>
    </row>
    <row r="3" spans="1:7" s="43" customFormat="1" ht="35.25" customHeight="1" x14ac:dyDescent="0.4">
      <c r="A3" s="39"/>
      <c r="B3" s="40" t="s">
        <v>54</v>
      </c>
      <c r="C3" s="41" t="s">
        <v>55</v>
      </c>
      <c r="D3" s="41" t="s">
        <v>56</v>
      </c>
      <c r="E3" s="41" t="s">
        <v>57</v>
      </c>
      <c r="F3" s="41" t="s">
        <v>58</v>
      </c>
      <c r="G3" s="42" t="s">
        <v>59</v>
      </c>
    </row>
    <row r="4" spans="1:7" s="43" customFormat="1" ht="49.5" customHeight="1" x14ac:dyDescent="0.4">
      <c r="A4" s="44" t="s">
        <v>60</v>
      </c>
      <c r="B4" s="45" t="s">
        <v>61</v>
      </c>
      <c r="C4" s="46" t="s">
        <v>62</v>
      </c>
      <c r="D4" s="46" t="s">
        <v>63</v>
      </c>
      <c r="E4" s="46" t="s">
        <v>64</v>
      </c>
      <c r="F4" s="46" t="s">
        <v>65</v>
      </c>
      <c r="G4" s="36" t="s">
        <v>66</v>
      </c>
    </row>
    <row r="5" spans="1:7" s="43" customFormat="1" ht="47.25" customHeight="1" x14ac:dyDescent="0.4">
      <c r="A5" s="44" t="s">
        <v>67</v>
      </c>
      <c r="B5" s="47"/>
      <c r="C5" s="48"/>
      <c r="D5" s="48"/>
      <c r="E5" s="48"/>
      <c r="F5" s="48"/>
      <c r="G5" s="36" t="s">
        <v>68</v>
      </c>
    </row>
    <row r="6" spans="1:7" s="43" customFormat="1" ht="125.25" customHeight="1" x14ac:dyDescent="0.4">
      <c r="A6" s="44" t="s">
        <v>69</v>
      </c>
      <c r="B6" s="49" t="s">
        <v>70</v>
      </c>
      <c r="C6" s="48"/>
      <c r="D6" s="48"/>
      <c r="E6" s="48"/>
      <c r="F6" s="48"/>
      <c r="G6" s="44"/>
    </row>
    <row r="7" spans="1:7" s="43" customFormat="1" ht="48.75" customHeight="1" x14ac:dyDescent="0.4">
      <c r="A7" s="44" t="s">
        <v>71</v>
      </c>
      <c r="B7" s="47"/>
      <c r="C7" s="50" t="s">
        <v>72</v>
      </c>
      <c r="D7" s="48"/>
      <c r="E7" s="48"/>
      <c r="F7" s="48"/>
      <c r="G7" s="44"/>
    </row>
    <row r="8" spans="1:7" s="43" customFormat="1" ht="63" customHeight="1" x14ac:dyDescent="0.4">
      <c r="A8" s="44" t="s">
        <v>73</v>
      </c>
      <c r="B8" s="51" t="s">
        <v>74</v>
      </c>
      <c r="C8" s="48"/>
      <c r="D8" s="48"/>
      <c r="E8" s="48"/>
      <c r="F8" s="48"/>
      <c r="G8" s="44"/>
    </row>
    <row r="9" spans="1:7" s="43" customFormat="1" ht="111.75" customHeight="1" x14ac:dyDescent="0.4">
      <c r="A9" s="44" t="s">
        <v>75</v>
      </c>
      <c r="B9" s="47"/>
      <c r="C9" s="48"/>
      <c r="D9" s="48"/>
      <c r="E9" s="50" t="s">
        <v>76</v>
      </c>
      <c r="F9" s="48"/>
      <c r="G9" s="44"/>
    </row>
    <row r="10" spans="1:7" s="43" customFormat="1" ht="93.75" customHeight="1" x14ac:dyDescent="0.4">
      <c r="A10" s="44" t="s">
        <v>77</v>
      </c>
      <c r="B10" s="51" t="s">
        <v>78</v>
      </c>
      <c r="C10" s="50" t="s">
        <v>79</v>
      </c>
      <c r="D10" s="48"/>
      <c r="E10" s="50" t="s">
        <v>80</v>
      </c>
      <c r="F10" s="50" t="s">
        <v>81</v>
      </c>
      <c r="G10" s="52" t="s">
        <v>82</v>
      </c>
    </row>
    <row r="11" spans="1:7" s="43" customFormat="1" ht="40.5" customHeight="1" x14ac:dyDescent="0.4">
      <c r="A11" s="44" t="s">
        <v>83</v>
      </c>
      <c r="B11" s="51"/>
      <c r="C11" s="53" t="s">
        <v>84</v>
      </c>
      <c r="D11" s="48"/>
      <c r="E11" s="50"/>
      <c r="F11" s="50"/>
      <c r="G11" s="52"/>
    </row>
    <row r="12" spans="1:7" s="43" customFormat="1" ht="40.5" customHeight="1" x14ac:dyDescent="0.4">
      <c r="A12" s="44" t="s">
        <v>85</v>
      </c>
      <c r="B12" s="51" t="s">
        <v>86</v>
      </c>
      <c r="C12" s="48"/>
      <c r="D12" s="48"/>
      <c r="E12" s="48"/>
      <c r="F12" s="48"/>
      <c r="G12" s="44"/>
    </row>
    <row r="13" spans="1:7" s="43" customFormat="1" ht="61.5" customHeight="1" x14ac:dyDescent="0.4">
      <c r="A13" s="44" t="s">
        <v>87</v>
      </c>
      <c r="B13" s="47"/>
      <c r="C13" s="50" t="s">
        <v>88</v>
      </c>
      <c r="D13" s="48"/>
      <c r="E13" s="48"/>
      <c r="F13" s="48"/>
      <c r="G13" s="44"/>
    </row>
    <row r="14" spans="1:7" s="43" customFormat="1" ht="33.75" customHeight="1" x14ac:dyDescent="0.4">
      <c r="A14" s="44" t="s">
        <v>89</v>
      </c>
      <c r="B14" s="47"/>
      <c r="C14" s="48"/>
      <c r="D14" s="48"/>
      <c r="E14" s="50" t="s">
        <v>90</v>
      </c>
      <c r="F14" s="48"/>
      <c r="G14" s="44"/>
    </row>
    <row r="15" spans="1:7" s="43" customFormat="1" ht="51" customHeight="1" x14ac:dyDescent="0.4">
      <c r="A15" s="54" t="s">
        <v>91</v>
      </c>
      <c r="B15" s="55" t="s">
        <v>92</v>
      </c>
      <c r="C15" s="56"/>
      <c r="D15" s="56"/>
      <c r="E15" s="56"/>
      <c r="F15" s="56"/>
      <c r="G15" s="57"/>
    </row>
  </sheetData>
  <mergeCells count="2">
    <mergeCell ref="A2:B2"/>
    <mergeCell ref="B15:G15"/>
  </mergeCells>
  <phoneticPr fontId="2"/>
  <pageMargins left="0.78740157480314965" right="0.78740157480314965" top="0.39370078740157483" bottom="0.39370078740157483" header="0.51181102362204722" footer="0.51181102362204722"/>
  <pageSetup paperSize="9" scale="9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37122-A2CE-4CF1-8417-E4CC65F99DF4}">
  <dimension ref="A1:I28"/>
  <sheetViews>
    <sheetView showGridLines="0" view="pageBreakPreview" zoomScaleNormal="100" zoomScaleSheetLayoutView="100" workbookViewId="0"/>
  </sheetViews>
  <sheetFormatPr defaultRowHeight="12" x14ac:dyDescent="0.4"/>
  <cols>
    <col min="1" max="1" width="9.625" style="15" customWidth="1"/>
    <col min="2" max="9" width="8.375" style="15" customWidth="1"/>
    <col min="10" max="16384" width="9" style="15"/>
  </cols>
  <sheetData>
    <row r="1" spans="1:9" ht="37.5" customHeight="1" x14ac:dyDescent="0.4">
      <c r="A1" s="6" t="s">
        <v>93</v>
      </c>
    </row>
    <row r="2" spans="1:9" ht="18.75" customHeight="1" x14ac:dyDescent="0.4">
      <c r="A2" s="11" t="s">
        <v>94</v>
      </c>
    </row>
    <row r="3" spans="1:9" ht="11.25" customHeight="1" x14ac:dyDescent="0.15">
      <c r="I3" s="58" t="s">
        <v>95</v>
      </c>
    </row>
    <row r="4" spans="1:9" x14ac:dyDescent="0.4">
      <c r="A4" s="17" t="s">
        <v>96</v>
      </c>
      <c r="B4" s="18" t="s">
        <v>97</v>
      </c>
      <c r="C4" s="18" t="s">
        <v>98</v>
      </c>
      <c r="D4" s="18" t="s">
        <v>99</v>
      </c>
      <c r="E4" s="18" t="s">
        <v>100</v>
      </c>
      <c r="F4" s="18" t="s">
        <v>101</v>
      </c>
      <c r="G4" s="18" t="s">
        <v>102</v>
      </c>
      <c r="H4" s="18" t="s">
        <v>103</v>
      </c>
      <c r="I4" s="17" t="s">
        <v>104</v>
      </c>
    </row>
    <row r="5" spans="1:9" ht="24.75" customHeight="1" x14ac:dyDescent="0.4">
      <c r="A5" s="59" t="s">
        <v>105</v>
      </c>
      <c r="B5" s="60">
        <f>SUM(C5:I5)</f>
        <v>279812</v>
      </c>
      <c r="C5" s="60">
        <v>67505</v>
      </c>
      <c r="D5" s="60">
        <v>14847</v>
      </c>
      <c r="E5" s="60">
        <v>26318</v>
      </c>
      <c r="F5" s="60">
        <v>4</v>
      </c>
      <c r="G5" s="60">
        <v>150456</v>
      </c>
      <c r="H5" s="60">
        <v>4534</v>
      </c>
      <c r="I5" s="60">
        <v>16148</v>
      </c>
    </row>
    <row r="6" spans="1:9" ht="24.75" customHeight="1" x14ac:dyDescent="0.4">
      <c r="A6" s="61" t="s">
        <v>106</v>
      </c>
      <c r="B6" s="62">
        <f>SUM(C6:I6)</f>
        <v>279691</v>
      </c>
      <c r="C6" s="62">
        <v>67362</v>
      </c>
      <c r="D6" s="62">
        <v>14780</v>
      </c>
      <c r="E6" s="62">
        <v>26960</v>
      </c>
      <c r="F6" s="62">
        <v>4</v>
      </c>
      <c r="G6" s="62">
        <v>150218</v>
      </c>
      <c r="H6" s="62">
        <v>4542</v>
      </c>
      <c r="I6" s="62">
        <v>15825</v>
      </c>
    </row>
    <row r="7" spans="1:9" ht="24.75" customHeight="1" x14ac:dyDescent="0.4">
      <c r="A7" s="61" t="s">
        <v>107</v>
      </c>
      <c r="B7" s="63">
        <v>279546</v>
      </c>
      <c r="C7" s="63">
        <v>67203</v>
      </c>
      <c r="D7" s="63">
        <v>14757</v>
      </c>
      <c r="E7" s="63">
        <v>27259</v>
      </c>
      <c r="F7" s="63">
        <v>4</v>
      </c>
      <c r="G7" s="63">
        <v>150274</v>
      </c>
      <c r="H7" s="63">
        <v>4536</v>
      </c>
      <c r="I7" s="63">
        <v>15513</v>
      </c>
    </row>
    <row r="8" spans="1:9" ht="24.75" customHeight="1" x14ac:dyDescent="0.4">
      <c r="A8" s="61" t="s">
        <v>108</v>
      </c>
      <c r="B8" s="63">
        <v>279416</v>
      </c>
      <c r="C8" s="63">
        <v>67061</v>
      </c>
      <c r="D8" s="63">
        <v>14630</v>
      </c>
      <c r="E8" s="63">
        <v>27606</v>
      </c>
      <c r="F8" s="63">
        <v>4</v>
      </c>
      <c r="G8" s="63">
        <v>150096</v>
      </c>
      <c r="H8" s="63">
        <v>4509</v>
      </c>
      <c r="I8" s="63">
        <v>15510</v>
      </c>
    </row>
    <row r="9" spans="1:9" ht="24.75" customHeight="1" x14ac:dyDescent="0.4">
      <c r="A9" s="61" t="s">
        <v>109</v>
      </c>
      <c r="B9" s="63">
        <v>279537</v>
      </c>
      <c r="C9" s="63">
        <v>66175</v>
      </c>
      <c r="D9" s="63">
        <v>13883</v>
      </c>
      <c r="E9" s="63">
        <v>28796</v>
      </c>
      <c r="F9" s="63">
        <v>3</v>
      </c>
      <c r="G9" s="63">
        <v>150442</v>
      </c>
      <c r="H9" s="63">
        <v>4448</v>
      </c>
      <c r="I9" s="63">
        <v>15790</v>
      </c>
    </row>
    <row r="10" spans="1:9" ht="24.75" customHeight="1" x14ac:dyDescent="0.4">
      <c r="A10" s="61" t="s">
        <v>110</v>
      </c>
      <c r="B10" s="63">
        <v>279441</v>
      </c>
      <c r="C10" s="63">
        <v>65019</v>
      </c>
      <c r="D10" s="63">
        <v>13274</v>
      </c>
      <c r="E10" s="63">
        <v>28807</v>
      </c>
      <c r="F10" s="63">
        <v>3</v>
      </c>
      <c r="G10" s="63">
        <v>151508</v>
      </c>
      <c r="H10" s="63">
        <v>4450</v>
      </c>
      <c r="I10" s="63">
        <v>16380</v>
      </c>
    </row>
    <row r="11" spans="1:9" ht="24.75" customHeight="1" x14ac:dyDescent="0.4">
      <c r="A11" s="61" t="s">
        <v>111</v>
      </c>
      <c r="B11" s="63">
        <v>279484</v>
      </c>
      <c r="C11" s="63">
        <v>64298</v>
      </c>
      <c r="D11" s="63">
        <v>12879</v>
      </c>
      <c r="E11" s="63">
        <v>28752</v>
      </c>
      <c r="F11" s="63">
        <v>9</v>
      </c>
      <c r="G11" s="63">
        <v>152421</v>
      </c>
      <c r="H11" s="63">
        <v>4330</v>
      </c>
      <c r="I11" s="63">
        <v>16795</v>
      </c>
    </row>
    <row r="12" spans="1:9" ht="24.75" customHeight="1" x14ac:dyDescent="0.4">
      <c r="A12" s="61" t="s">
        <v>112</v>
      </c>
      <c r="B12" s="63">
        <v>279332</v>
      </c>
      <c r="C12" s="63">
        <v>63815</v>
      </c>
      <c r="D12" s="63">
        <v>12591</v>
      </c>
      <c r="E12" s="63">
        <v>28241</v>
      </c>
      <c r="F12" s="63">
        <v>9</v>
      </c>
      <c r="G12" s="63">
        <v>153158</v>
      </c>
      <c r="H12" s="63">
        <v>4217</v>
      </c>
      <c r="I12" s="63">
        <v>17301</v>
      </c>
    </row>
    <row r="13" spans="1:9" ht="24.75" customHeight="1" x14ac:dyDescent="0.4">
      <c r="A13" s="61" t="s">
        <v>113</v>
      </c>
      <c r="B13" s="63">
        <v>279454</v>
      </c>
      <c r="C13" s="63">
        <v>63345</v>
      </c>
      <c r="D13" s="63">
        <v>12354</v>
      </c>
      <c r="E13" s="63">
        <v>28366</v>
      </c>
      <c r="F13" s="63">
        <v>9</v>
      </c>
      <c r="G13" s="63">
        <v>153606</v>
      </c>
      <c r="H13" s="63">
        <v>4206</v>
      </c>
      <c r="I13" s="63">
        <v>17568</v>
      </c>
    </row>
    <row r="14" spans="1:9" ht="24.75" customHeight="1" x14ac:dyDescent="0.4">
      <c r="A14" s="61" t="s">
        <v>114</v>
      </c>
      <c r="B14" s="64">
        <v>279465</v>
      </c>
      <c r="C14" s="63">
        <v>63222</v>
      </c>
      <c r="D14" s="63">
        <v>12283</v>
      </c>
      <c r="E14" s="63">
        <v>28419</v>
      </c>
      <c r="F14" s="63">
        <v>9</v>
      </c>
      <c r="G14" s="63">
        <v>153463</v>
      </c>
      <c r="H14" s="63">
        <v>4175</v>
      </c>
      <c r="I14" s="63">
        <v>17893</v>
      </c>
    </row>
    <row r="15" spans="1:9" ht="24.75" customHeight="1" x14ac:dyDescent="0.4">
      <c r="A15" s="61" t="s">
        <v>115</v>
      </c>
      <c r="B15" s="64">
        <v>279451</v>
      </c>
      <c r="C15" s="63">
        <v>63074</v>
      </c>
      <c r="D15" s="63">
        <v>12237</v>
      </c>
      <c r="E15" s="63">
        <v>28435</v>
      </c>
      <c r="F15" s="63">
        <v>9</v>
      </c>
      <c r="G15" s="63">
        <v>153438</v>
      </c>
      <c r="H15" s="63">
        <v>4172</v>
      </c>
      <c r="I15" s="63">
        <v>18086</v>
      </c>
    </row>
    <row r="16" spans="1:9" ht="24.75" customHeight="1" x14ac:dyDescent="0.4">
      <c r="A16" s="61" t="s">
        <v>116</v>
      </c>
      <c r="B16" s="63">
        <v>279580</v>
      </c>
      <c r="C16" s="63">
        <v>62771</v>
      </c>
      <c r="D16" s="63">
        <v>12088</v>
      </c>
      <c r="E16" s="63">
        <v>28534</v>
      </c>
      <c r="F16" s="63">
        <v>9</v>
      </c>
      <c r="G16" s="63">
        <v>153488</v>
      </c>
      <c r="H16" s="63">
        <v>4084</v>
      </c>
      <c r="I16" s="63">
        <v>18605</v>
      </c>
    </row>
    <row r="17" spans="1:9" ht="24.75" customHeight="1" x14ac:dyDescent="0.4">
      <c r="A17" s="61" t="s">
        <v>117</v>
      </c>
      <c r="B17" s="63">
        <v>279560</v>
      </c>
      <c r="C17" s="63">
        <v>62517</v>
      </c>
      <c r="D17" s="63">
        <v>12042</v>
      </c>
      <c r="E17" s="63">
        <v>28434</v>
      </c>
      <c r="F17" s="63">
        <v>10</v>
      </c>
      <c r="G17" s="63">
        <v>153374</v>
      </c>
      <c r="H17" s="63">
        <v>4064</v>
      </c>
      <c r="I17" s="63">
        <v>19119</v>
      </c>
    </row>
    <row r="18" spans="1:9" ht="24.75" customHeight="1" x14ac:dyDescent="0.4">
      <c r="A18" s="61" t="s">
        <v>118</v>
      </c>
      <c r="B18" s="63">
        <v>279613</v>
      </c>
      <c r="C18" s="63">
        <v>62421</v>
      </c>
      <c r="D18" s="63">
        <v>11996</v>
      </c>
      <c r="E18" s="63">
        <v>28065</v>
      </c>
      <c r="F18" s="63">
        <v>10</v>
      </c>
      <c r="G18" s="63">
        <v>153535</v>
      </c>
      <c r="H18" s="63">
        <v>4058</v>
      </c>
      <c r="I18" s="63">
        <v>19528</v>
      </c>
    </row>
    <row r="19" spans="1:9" ht="24.75" customHeight="1" x14ac:dyDescent="0.4">
      <c r="A19" s="61" t="s">
        <v>119</v>
      </c>
      <c r="B19" s="63">
        <f>SUM(C19:I19)</f>
        <v>279559</v>
      </c>
      <c r="C19" s="63">
        <f>ROUND((62244539+10247)/1000,0)</f>
        <v>62255</v>
      </c>
      <c r="D19" s="63">
        <f>ROUND((11971642+10474)/1000,0)</f>
        <v>11982</v>
      </c>
      <c r="E19" s="63">
        <f>ROUND(28071431/1000,0)+1</f>
        <v>28072</v>
      </c>
      <c r="F19" s="63">
        <f>ROUND(10192/1000,0)</f>
        <v>10</v>
      </c>
      <c r="G19" s="63">
        <f>ROUND((153227466+147863)/1000,0)</f>
        <v>153375</v>
      </c>
      <c r="H19" s="63">
        <f>ROUND(4047105/1000,0)</f>
        <v>4047</v>
      </c>
      <c r="I19" s="63">
        <f>ROUND(19818145/1000,0)</f>
        <v>19818</v>
      </c>
    </row>
    <row r="20" spans="1:9" ht="24.75" customHeight="1" x14ac:dyDescent="0.4">
      <c r="A20" s="61" t="s">
        <v>120</v>
      </c>
      <c r="B20" s="63">
        <f>SUM(C20:I20)</f>
        <v>279570</v>
      </c>
      <c r="C20" s="63">
        <f>ROUND((62095206+6613)/1000,0)</f>
        <v>62102</v>
      </c>
      <c r="D20" s="63">
        <f>ROUND((11950892+9912)/1000,0)</f>
        <v>11961</v>
      </c>
      <c r="E20" s="63">
        <f>ROUND(28133830/1000,0)</f>
        <v>28134</v>
      </c>
      <c r="F20" s="63">
        <f>ROUND(10192/1000,0)</f>
        <v>10</v>
      </c>
      <c r="G20" s="63">
        <f>ROUND((153085072+149641)/1000,0)</f>
        <v>153235</v>
      </c>
      <c r="H20" s="63">
        <f>ROUND(4039137/1000,0)</f>
        <v>4039</v>
      </c>
      <c r="I20" s="63">
        <f>ROUND(20089395/1000,0)</f>
        <v>20089</v>
      </c>
    </row>
    <row r="21" spans="1:9" ht="24.75" customHeight="1" x14ac:dyDescent="0.4">
      <c r="A21" s="61" t="s">
        <v>121</v>
      </c>
      <c r="B21" s="64">
        <f>SUM(C21:I21)</f>
        <v>279526</v>
      </c>
      <c r="C21" s="63">
        <v>61933</v>
      </c>
      <c r="D21" s="63">
        <v>11881</v>
      </c>
      <c r="E21" s="63">
        <v>28263</v>
      </c>
      <c r="F21" s="63">
        <v>10</v>
      </c>
      <c r="G21" s="63">
        <v>152942</v>
      </c>
      <c r="H21" s="63">
        <v>4036</v>
      </c>
      <c r="I21" s="63">
        <v>20461</v>
      </c>
    </row>
    <row r="22" spans="1:9" ht="24.75" customHeight="1" x14ac:dyDescent="0.4">
      <c r="A22" s="21" t="s">
        <v>122</v>
      </c>
      <c r="B22" s="64">
        <v>279510</v>
      </c>
      <c r="C22" s="63">
        <v>61822</v>
      </c>
      <c r="D22" s="63">
        <v>11860</v>
      </c>
      <c r="E22" s="63">
        <v>28308</v>
      </c>
      <c r="F22" s="63">
        <v>10</v>
      </c>
      <c r="G22" s="63">
        <v>152876</v>
      </c>
      <c r="H22" s="63">
        <v>4039</v>
      </c>
      <c r="I22" s="63">
        <v>20595</v>
      </c>
    </row>
    <row r="23" spans="1:9" ht="24.75" customHeight="1" x14ac:dyDescent="0.4">
      <c r="A23" s="24" t="s">
        <v>123</v>
      </c>
      <c r="B23" s="65">
        <v>279543</v>
      </c>
      <c r="C23" s="66">
        <v>61584</v>
      </c>
      <c r="D23" s="66">
        <v>11794</v>
      </c>
      <c r="E23" s="66">
        <v>28275</v>
      </c>
      <c r="F23" s="66">
        <v>10</v>
      </c>
      <c r="G23" s="66">
        <v>152808</v>
      </c>
      <c r="H23" s="66">
        <v>4036</v>
      </c>
      <c r="I23" s="66">
        <v>21036</v>
      </c>
    </row>
    <row r="24" spans="1:9" ht="24.75" customHeight="1" x14ac:dyDescent="0.4">
      <c r="I24" s="67" t="s">
        <v>124</v>
      </c>
    </row>
    <row r="25" spans="1:9" ht="24.75" customHeight="1" x14ac:dyDescent="0.4"/>
    <row r="26" spans="1:9" ht="24.75" customHeight="1" x14ac:dyDescent="0.4"/>
    <row r="27" spans="1:9" ht="24.75" customHeight="1" x14ac:dyDescent="0.4"/>
    <row r="28" spans="1:9" ht="24.75" customHeight="1" x14ac:dyDescent="0.4"/>
  </sheetData>
  <phoneticPr fontId="2"/>
  <conditionalFormatting sqref="B11:I11">
    <cfRule type="containsBlanks" dxfId="11" priority="9" stopIfTrue="1">
      <formula>LEN(TRIM(B11))=0</formula>
    </cfRule>
  </conditionalFormatting>
  <conditionalFormatting sqref="B12:I12">
    <cfRule type="containsBlanks" dxfId="10" priority="8" stopIfTrue="1">
      <formula>LEN(TRIM(B12))=0</formula>
    </cfRule>
  </conditionalFormatting>
  <conditionalFormatting sqref="B13:I13">
    <cfRule type="containsBlanks" dxfId="9" priority="7" stopIfTrue="1">
      <formula>LEN(TRIM(B13))=0</formula>
    </cfRule>
  </conditionalFormatting>
  <conditionalFormatting sqref="B14:I14">
    <cfRule type="containsBlanks" dxfId="8" priority="6" stopIfTrue="1">
      <formula>LEN(TRIM(B14))=0</formula>
    </cfRule>
  </conditionalFormatting>
  <conditionalFormatting sqref="B15:I17">
    <cfRule type="containsBlanks" dxfId="7" priority="5" stopIfTrue="1">
      <formula>LEN(TRIM(B15))=0</formula>
    </cfRule>
  </conditionalFormatting>
  <conditionalFormatting sqref="B18:I18">
    <cfRule type="containsBlanks" dxfId="6" priority="4" stopIfTrue="1">
      <formula>LEN(TRIM(B18))=0</formula>
    </cfRule>
  </conditionalFormatting>
  <conditionalFormatting sqref="B19:I20">
    <cfRule type="containsBlanks" dxfId="5" priority="3" stopIfTrue="1">
      <formula>LEN(TRIM(B19))=0</formula>
    </cfRule>
  </conditionalFormatting>
  <conditionalFormatting sqref="B21:I22 B23">
    <cfRule type="containsBlanks" dxfId="4" priority="2" stopIfTrue="1">
      <formula>LEN(TRIM(B21))=0</formula>
    </cfRule>
  </conditionalFormatting>
  <conditionalFormatting sqref="B23:I23">
    <cfRule type="containsBlanks" dxfId="3" priority="1">
      <formula>LEN(TRIM(B23))=0</formula>
    </cfRule>
  </conditionalFormatting>
  <pageMargins left="0.78740157480314965" right="0.78740157480314965" top="0.39370078740157483" bottom="0.39370078740157483" header="0.51181102362204722" footer="0.51181102362204722"/>
  <pageSetup paperSize="9" scale="10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5E075-E19A-495F-B372-6EF1C58EFFA1}">
  <dimension ref="A1:Q73"/>
  <sheetViews>
    <sheetView showGridLines="0" view="pageBreakPreview" zoomScaleNormal="100" zoomScaleSheetLayoutView="100" workbookViewId="0">
      <pane ySplit="10" topLeftCell="A11" activePane="bottomLeft" state="frozen"/>
      <selection activeCell="Q1" sqref="Q1"/>
      <selection pane="bottomLeft"/>
    </sheetView>
  </sheetViews>
  <sheetFormatPr defaultRowHeight="12" x14ac:dyDescent="0.4"/>
  <cols>
    <col min="1" max="1" width="7.625" style="15" customWidth="1"/>
    <col min="2" max="2" width="5.625" style="15" customWidth="1"/>
    <col min="3" max="5" width="6.75" style="15" customWidth="1"/>
    <col min="6" max="6" width="6.25" style="15" customWidth="1"/>
    <col min="7" max="7" width="7.75" style="15" customWidth="1"/>
    <col min="8" max="8" width="8.5" style="15" customWidth="1"/>
    <col min="9" max="9" width="7.75" style="15" customWidth="1"/>
    <col min="10" max="10" width="9" style="15"/>
    <col min="11" max="12" width="6.375" style="15" customWidth="1"/>
    <col min="13" max="16384" width="9" style="15"/>
  </cols>
  <sheetData>
    <row r="1" spans="1:12" ht="37.5" customHeight="1" x14ac:dyDescent="0.4">
      <c r="L1" s="68" t="s">
        <v>125</v>
      </c>
    </row>
    <row r="2" spans="1:12" ht="18.75" customHeight="1" x14ac:dyDescent="0.4">
      <c r="A2" s="11" t="s">
        <v>126</v>
      </c>
    </row>
    <row r="3" spans="1:12" ht="11.25" customHeight="1" x14ac:dyDescent="0.4">
      <c r="A3" s="11"/>
    </row>
    <row r="4" spans="1:12" ht="13.5" customHeight="1" x14ac:dyDescent="0.4">
      <c r="A4" s="69" t="s">
        <v>96</v>
      </c>
      <c r="B4" s="70" t="s">
        <v>127</v>
      </c>
      <c r="C4" s="70" t="s">
        <v>128</v>
      </c>
      <c r="D4" s="70" t="s">
        <v>129</v>
      </c>
      <c r="E4" s="70" t="s">
        <v>127</v>
      </c>
      <c r="F4" s="70" t="s">
        <v>127</v>
      </c>
      <c r="G4" s="70" t="s">
        <v>130</v>
      </c>
      <c r="H4" s="70" t="s">
        <v>131</v>
      </c>
      <c r="I4" s="70" t="s">
        <v>131</v>
      </c>
      <c r="J4" s="70" t="s">
        <v>132</v>
      </c>
      <c r="K4" s="70" t="s">
        <v>133</v>
      </c>
      <c r="L4" s="71" t="s">
        <v>134</v>
      </c>
    </row>
    <row r="5" spans="1:12" x14ac:dyDescent="0.4">
      <c r="A5" s="72"/>
      <c r="B5" s="73" t="s">
        <v>135</v>
      </c>
      <c r="C5" s="73" t="s">
        <v>135</v>
      </c>
      <c r="D5" s="73" t="s">
        <v>135</v>
      </c>
      <c r="E5" s="73" t="s">
        <v>136</v>
      </c>
      <c r="F5" s="73" t="s">
        <v>137</v>
      </c>
      <c r="G5" s="73" t="s">
        <v>138</v>
      </c>
      <c r="H5" s="73" t="s">
        <v>139</v>
      </c>
      <c r="I5" s="73" t="s">
        <v>140</v>
      </c>
      <c r="J5" s="73" t="s">
        <v>141</v>
      </c>
      <c r="K5" s="73" t="s">
        <v>142</v>
      </c>
      <c r="L5" s="74" t="s">
        <v>142</v>
      </c>
    </row>
    <row r="6" spans="1:12" x14ac:dyDescent="0.4">
      <c r="A6" s="72"/>
      <c r="B6" s="73"/>
      <c r="C6" s="73"/>
      <c r="D6" s="73"/>
      <c r="E6" s="73" t="s">
        <v>143</v>
      </c>
      <c r="F6" s="73"/>
      <c r="G6" s="73"/>
      <c r="H6" s="73"/>
      <c r="I6" s="73" t="s">
        <v>138</v>
      </c>
      <c r="J6" s="73"/>
      <c r="K6" s="73"/>
      <c r="L6" s="74"/>
    </row>
    <row r="7" spans="1:12" x14ac:dyDescent="0.4">
      <c r="A7" s="72"/>
      <c r="B7" s="73"/>
      <c r="C7" s="73"/>
      <c r="D7" s="73"/>
      <c r="E7" s="73"/>
      <c r="F7" s="73"/>
      <c r="G7" s="73"/>
      <c r="H7" s="73"/>
      <c r="I7" s="73"/>
      <c r="J7" s="73"/>
      <c r="K7" s="73"/>
      <c r="L7" s="74"/>
    </row>
    <row r="8" spans="1:12" x14ac:dyDescent="0.4">
      <c r="A8" s="72"/>
      <c r="B8" s="75" t="s">
        <v>144</v>
      </c>
      <c r="C8" s="75" t="s">
        <v>144</v>
      </c>
      <c r="D8" s="75" t="s">
        <v>144</v>
      </c>
      <c r="E8" s="75" t="s">
        <v>145</v>
      </c>
      <c r="F8" s="75" t="s">
        <v>146</v>
      </c>
      <c r="G8" s="75" t="s">
        <v>147</v>
      </c>
      <c r="H8" s="75" t="s">
        <v>147</v>
      </c>
      <c r="I8" s="75" t="s">
        <v>147</v>
      </c>
      <c r="J8" s="75" t="s">
        <v>148</v>
      </c>
      <c r="K8" s="75" t="s">
        <v>149</v>
      </c>
      <c r="L8" s="72" t="s">
        <v>149</v>
      </c>
    </row>
    <row r="9" spans="1:12" x14ac:dyDescent="0.4">
      <c r="A9" s="72"/>
      <c r="B9" s="75"/>
      <c r="C9" s="75"/>
      <c r="D9" s="75"/>
      <c r="E9" s="75"/>
      <c r="F9" s="75"/>
      <c r="G9" s="75"/>
      <c r="H9" s="75"/>
      <c r="I9" s="75"/>
      <c r="J9" s="75"/>
      <c r="K9" s="75"/>
      <c r="L9" s="72"/>
    </row>
    <row r="10" spans="1:12" x14ac:dyDescent="0.4">
      <c r="A10" s="76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6"/>
    </row>
    <row r="11" spans="1:12" ht="15.75" customHeight="1" x14ac:dyDescent="0.4">
      <c r="A11" s="21" t="s">
        <v>150</v>
      </c>
      <c r="B11" s="78">
        <v>14.7</v>
      </c>
      <c r="C11" s="79">
        <v>35.6</v>
      </c>
      <c r="D11" s="79">
        <v>-5.2</v>
      </c>
      <c r="E11" s="80">
        <v>77</v>
      </c>
      <c r="F11" s="79">
        <v>2.5</v>
      </c>
      <c r="G11" s="79">
        <v>1313.5</v>
      </c>
      <c r="H11" s="79">
        <v>83.5</v>
      </c>
      <c r="I11" s="79">
        <v>28.5</v>
      </c>
      <c r="J11" s="79">
        <v>1777.9</v>
      </c>
      <c r="K11" s="31">
        <v>36</v>
      </c>
      <c r="L11" s="31">
        <v>16</v>
      </c>
    </row>
    <row r="12" spans="1:12" ht="15.75" customHeight="1" x14ac:dyDescent="0.4">
      <c r="A12" s="61" t="s">
        <v>151</v>
      </c>
      <c r="B12" s="78">
        <v>15</v>
      </c>
      <c r="C12" s="79">
        <v>36.4</v>
      </c>
      <c r="D12" s="79">
        <v>-5.6</v>
      </c>
      <c r="E12" s="80">
        <v>79</v>
      </c>
      <c r="F12" s="79">
        <v>2.5</v>
      </c>
      <c r="G12" s="79">
        <v>1588.5</v>
      </c>
      <c r="H12" s="79">
        <v>73.5</v>
      </c>
      <c r="I12" s="79">
        <v>22</v>
      </c>
      <c r="J12" s="79">
        <v>1818.3</v>
      </c>
      <c r="K12" s="31">
        <v>27</v>
      </c>
      <c r="L12" s="31">
        <v>19</v>
      </c>
    </row>
    <row r="13" spans="1:12" ht="15.75" customHeight="1" x14ac:dyDescent="0.4">
      <c r="A13" s="61" t="s">
        <v>152</v>
      </c>
      <c r="B13" s="78">
        <v>14.6</v>
      </c>
      <c r="C13" s="79">
        <v>36.700000000000003</v>
      </c>
      <c r="D13" s="79">
        <v>-5.2</v>
      </c>
      <c r="E13" s="80">
        <v>75</v>
      </c>
      <c r="F13" s="79">
        <v>2.6</v>
      </c>
      <c r="G13" s="79">
        <v>1656</v>
      </c>
      <c r="H13" s="79">
        <v>104</v>
      </c>
      <c r="I13" s="79">
        <v>25.5</v>
      </c>
      <c r="J13" s="79">
        <v>1877.3</v>
      </c>
      <c r="K13" s="31">
        <v>28</v>
      </c>
      <c r="L13" s="31">
        <v>33</v>
      </c>
    </row>
    <row r="14" spans="1:12" ht="15.75" customHeight="1" x14ac:dyDescent="0.4">
      <c r="A14" s="61" t="s">
        <v>153</v>
      </c>
      <c r="B14" s="78">
        <v>14.4</v>
      </c>
      <c r="C14" s="79">
        <v>36.1</v>
      </c>
      <c r="D14" s="79">
        <v>-8.1999999999999993</v>
      </c>
      <c r="E14" s="80">
        <v>74</v>
      </c>
      <c r="F14" s="79">
        <v>2.7</v>
      </c>
      <c r="G14" s="79">
        <v>1609.5</v>
      </c>
      <c r="H14" s="79">
        <v>148.5</v>
      </c>
      <c r="I14" s="79">
        <v>51</v>
      </c>
      <c r="J14" s="79">
        <v>1777.9</v>
      </c>
      <c r="K14" s="31">
        <v>29</v>
      </c>
      <c r="L14" s="31">
        <v>71</v>
      </c>
    </row>
    <row r="15" spans="1:12" ht="15.75" customHeight="1" x14ac:dyDescent="0.4">
      <c r="A15" s="61" t="s">
        <v>154</v>
      </c>
      <c r="B15" s="78">
        <v>14.8</v>
      </c>
      <c r="C15" s="79">
        <v>37.5</v>
      </c>
      <c r="D15" s="79">
        <v>-4.3</v>
      </c>
      <c r="E15" s="80">
        <v>71</v>
      </c>
      <c r="F15" s="79">
        <v>2.7</v>
      </c>
      <c r="G15" s="79">
        <v>1481</v>
      </c>
      <c r="H15" s="79">
        <v>165</v>
      </c>
      <c r="I15" s="79">
        <v>36</v>
      </c>
      <c r="J15" s="79">
        <v>2025.2</v>
      </c>
      <c r="K15" s="31">
        <v>30</v>
      </c>
      <c r="L15" s="31">
        <v>62</v>
      </c>
    </row>
    <row r="16" spans="1:12" ht="15.75" customHeight="1" x14ac:dyDescent="0.4">
      <c r="A16" s="61" t="s">
        <v>155</v>
      </c>
      <c r="B16" s="79">
        <v>14.5</v>
      </c>
      <c r="C16" s="79">
        <v>37</v>
      </c>
      <c r="D16" s="79">
        <v>-5.3</v>
      </c>
      <c r="E16" s="80">
        <v>73</v>
      </c>
      <c r="F16" s="79">
        <v>2.6</v>
      </c>
      <c r="G16" s="79">
        <v>1345</v>
      </c>
      <c r="H16" s="79">
        <v>160</v>
      </c>
      <c r="I16" s="79">
        <v>54</v>
      </c>
      <c r="J16" s="79">
        <v>1916.7</v>
      </c>
      <c r="K16" s="31">
        <v>18</v>
      </c>
      <c r="L16" s="31">
        <v>78</v>
      </c>
    </row>
    <row r="17" spans="1:12" ht="15.75" customHeight="1" x14ac:dyDescent="0.4">
      <c r="A17" s="61" t="s">
        <v>156</v>
      </c>
      <c r="B17" s="79">
        <v>15.1</v>
      </c>
      <c r="C17" s="79">
        <v>37.200000000000003</v>
      </c>
      <c r="D17" s="79">
        <v>-3.7</v>
      </c>
      <c r="E17" s="80">
        <v>74</v>
      </c>
      <c r="F17" s="79">
        <v>2.5</v>
      </c>
      <c r="G17" s="79">
        <v>1575.5</v>
      </c>
      <c r="H17" s="79">
        <v>77.5</v>
      </c>
      <c r="I17" s="79">
        <v>54.5</v>
      </c>
      <c r="J17" s="79">
        <v>1722.6</v>
      </c>
      <c r="K17" s="31">
        <v>33</v>
      </c>
      <c r="L17" s="31">
        <v>71</v>
      </c>
    </row>
    <row r="18" spans="1:12" ht="15.75" customHeight="1" x14ac:dyDescent="0.4">
      <c r="A18" s="61" t="s">
        <v>157</v>
      </c>
      <c r="B18" s="81">
        <v>15.5</v>
      </c>
      <c r="C18" s="82">
        <v>36.4</v>
      </c>
      <c r="D18" s="82">
        <v>-6.1</v>
      </c>
      <c r="E18" s="83">
        <v>72</v>
      </c>
      <c r="F18" s="81">
        <v>2.4</v>
      </c>
      <c r="G18" s="81">
        <v>1498.5</v>
      </c>
      <c r="H18" s="81">
        <v>102</v>
      </c>
      <c r="I18" s="81">
        <v>50.5</v>
      </c>
      <c r="J18" s="81">
        <v>1886.8</v>
      </c>
      <c r="K18" s="84">
        <v>22</v>
      </c>
      <c r="L18" s="84">
        <v>41</v>
      </c>
    </row>
    <row r="19" spans="1:12" ht="15.75" customHeight="1" x14ac:dyDescent="0.4">
      <c r="A19" s="61" t="s">
        <v>158</v>
      </c>
      <c r="B19" s="81">
        <v>14.4</v>
      </c>
      <c r="C19" s="82">
        <v>35.6</v>
      </c>
      <c r="D19" s="82">
        <v>-4.5</v>
      </c>
      <c r="E19" s="83">
        <v>71</v>
      </c>
      <c r="F19" s="81">
        <v>2.6</v>
      </c>
      <c r="G19" s="81">
        <v>1541</v>
      </c>
      <c r="H19" s="81">
        <v>212</v>
      </c>
      <c r="I19" s="81">
        <v>29</v>
      </c>
      <c r="J19" s="81">
        <v>1879.5</v>
      </c>
      <c r="K19" s="84">
        <v>25</v>
      </c>
      <c r="L19" s="84">
        <v>58</v>
      </c>
    </row>
    <row r="20" spans="1:12" ht="15.75" customHeight="1" x14ac:dyDescent="0.4">
      <c r="A20" s="61" t="s">
        <v>159</v>
      </c>
      <c r="B20" s="81">
        <v>15.3</v>
      </c>
      <c r="C20" s="82">
        <v>38</v>
      </c>
      <c r="D20" s="82">
        <v>-6.6</v>
      </c>
      <c r="E20" s="83">
        <v>71</v>
      </c>
      <c r="F20" s="81">
        <v>2.5</v>
      </c>
      <c r="G20" s="81">
        <v>1722.5</v>
      </c>
      <c r="H20" s="81">
        <v>94.5</v>
      </c>
      <c r="I20" s="81">
        <v>47.5</v>
      </c>
      <c r="J20" s="81">
        <v>2059</v>
      </c>
      <c r="K20" s="84">
        <v>28</v>
      </c>
      <c r="L20" s="84">
        <v>51</v>
      </c>
    </row>
    <row r="21" spans="1:12" ht="15.75" customHeight="1" x14ac:dyDescent="0.4">
      <c r="A21" s="61" t="s">
        <v>160</v>
      </c>
      <c r="B21" s="85">
        <v>15.3</v>
      </c>
      <c r="C21" s="82">
        <v>37.4</v>
      </c>
      <c r="D21" s="82">
        <v>-3.8</v>
      </c>
      <c r="E21" s="83">
        <v>71</v>
      </c>
      <c r="F21" s="81">
        <v>2.4</v>
      </c>
      <c r="G21" s="81">
        <v>1504.5</v>
      </c>
      <c r="H21" s="81">
        <v>143.5</v>
      </c>
      <c r="I21" s="81">
        <v>20</v>
      </c>
      <c r="J21" s="81">
        <v>1805.9</v>
      </c>
      <c r="K21" s="84">
        <v>19</v>
      </c>
      <c r="L21" s="84">
        <v>57</v>
      </c>
    </row>
    <row r="22" spans="1:12" ht="15.75" customHeight="1" x14ac:dyDescent="0.4">
      <c r="A22" s="21" t="s">
        <v>161</v>
      </c>
      <c r="B22" s="85">
        <v>15.4</v>
      </c>
      <c r="C22" s="82">
        <v>37.799999999999997</v>
      </c>
      <c r="D22" s="82">
        <v>-4.2</v>
      </c>
      <c r="E22" s="83">
        <v>71</v>
      </c>
      <c r="F22" s="81">
        <v>2.4</v>
      </c>
      <c r="G22" s="81">
        <v>1720</v>
      </c>
      <c r="H22" s="81">
        <v>95.5</v>
      </c>
      <c r="I22" s="81">
        <v>30</v>
      </c>
      <c r="J22" s="81">
        <v>1854.4</v>
      </c>
      <c r="K22" s="84">
        <v>24</v>
      </c>
      <c r="L22" s="84">
        <v>27</v>
      </c>
    </row>
    <row r="23" spans="1:12" ht="15.75" customHeight="1" x14ac:dyDescent="0.4">
      <c r="A23" s="21" t="s">
        <v>162</v>
      </c>
      <c r="B23" s="85">
        <v>15.3</v>
      </c>
      <c r="C23" s="82">
        <v>36.299999999999997</v>
      </c>
      <c r="D23" s="82">
        <v>-4.5</v>
      </c>
      <c r="E23" s="83">
        <v>74</v>
      </c>
      <c r="F23" s="81">
        <v>2.6</v>
      </c>
      <c r="G23" s="81">
        <v>1663</v>
      </c>
      <c r="H23" s="81">
        <v>74.5</v>
      </c>
      <c r="I23" s="81">
        <v>38.5</v>
      </c>
      <c r="J23" s="81">
        <v>1894</v>
      </c>
      <c r="K23" s="84">
        <v>34</v>
      </c>
      <c r="L23" s="84">
        <v>26</v>
      </c>
    </row>
    <row r="24" spans="1:12" ht="15.75" customHeight="1" x14ac:dyDescent="0.4">
      <c r="A24" s="21" t="s">
        <v>163</v>
      </c>
      <c r="B24" s="85">
        <v>15.2</v>
      </c>
      <c r="C24" s="82">
        <v>37.200000000000003</v>
      </c>
      <c r="D24" s="82">
        <v>-4.9000000000000004</v>
      </c>
      <c r="E24" s="83">
        <v>74</v>
      </c>
      <c r="F24" s="81">
        <v>2.4</v>
      </c>
      <c r="G24" s="81">
        <v>1229.5</v>
      </c>
      <c r="H24" s="81">
        <v>70</v>
      </c>
      <c r="I24" s="81">
        <v>41.5</v>
      </c>
      <c r="J24" s="81">
        <v>1967.7</v>
      </c>
      <c r="K24" s="84">
        <v>30</v>
      </c>
      <c r="L24" s="84">
        <v>38</v>
      </c>
    </row>
    <row r="25" spans="1:12" ht="15.75" customHeight="1" x14ac:dyDescent="0.4">
      <c r="A25" s="21" t="s">
        <v>164</v>
      </c>
      <c r="B25" s="85">
        <v>15.7</v>
      </c>
      <c r="C25" s="82">
        <v>37.700000000000003</v>
      </c>
      <c r="D25" s="82">
        <v>-5.5</v>
      </c>
      <c r="E25" s="83">
        <v>74</v>
      </c>
      <c r="F25" s="81">
        <v>2.4</v>
      </c>
      <c r="G25" s="81">
        <v>1250.5</v>
      </c>
      <c r="H25" s="81">
        <v>144.5</v>
      </c>
      <c r="I25" s="81">
        <v>31</v>
      </c>
      <c r="J25" s="81">
        <v>2025.6</v>
      </c>
      <c r="K25" s="84" t="s">
        <v>165</v>
      </c>
      <c r="L25" s="84" t="s">
        <v>166</v>
      </c>
    </row>
    <row r="26" spans="1:12" ht="15.75" customHeight="1" x14ac:dyDescent="0.4">
      <c r="A26" s="86" t="s">
        <v>167</v>
      </c>
      <c r="B26" s="87">
        <v>16.3</v>
      </c>
      <c r="C26" s="88">
        <v>37.6</v>
      </c>
      <c r="D26" s="88">
        <v>-4.3</v>
      </c>
      <c r="E26" s="89">
        <v>75</v>
      </c>
      <c r="F26" s="90">
        <v>2.5</v>
      </c>
      <c r="G26" s="90">
        <v>1570.5</v>
      </c>
      <c r="H26" s="90">
        <v>114.5</v>
      </c>
      <c r="I26" s="90">
        <v>33</v>
      </c>
      <c r="J26" s="90">
        <v>1898.6</v>
      </c>
      <c r="K26" s="91">
        <v>21</v>
      </c>
      <c r="L26" s="91">
        <v>25</v>
      </c>
    </row>
    <row r="27" spans="1:12" ht="15.75" customHeight="1" x14ac:dyDescent="0.4">
      <c r="A27" s="92"/>
      <c r="B27" s="32" t="s">
        <v>168</v>
      </c>
      <c r="C27" s="31"/>
      <c r="D27" s="31"/>
      <c r="E27" s="80"/>
      <c r="F27" s="31"/>
      <c r="G27" s="31"/>
      <c r="H27" s="31"/>
      <c r="I27" s="31"/>
      <c r="J27" s="31"/>
      <c r="K27" s="31"/>
      <c r="L27" s="31"/>
    </row>
    <row r="28" spans="1:12" ht="15.75" customHeight="1" x14ac:dyDescent="0.4">
      <c r="A28" s="93" t="s">
        <v>169</v>
      </c>
      <c r="B28" s="94">
        <v>4.5</v>
      </c>
      <c r="C28" s="95">
        <v>13.4</v>
      </c>
      <c r="D28" s="96">
        <v>-4.3</v>
      </c>
      <c r="E28" s="97">
        <v>74</v>
      </c>
      <c r="F28" s="98">
        <v>2.8</v>
      </c>
      <c r="G28" s="98">
        <v>29.5</v>
      </c>
      <c r="H28" s="98">
        <v>13</v>
      </c>
      <c r="I28" s="98">
        <v>5</v>
      </c>
      <c r="J28" s="98">
        <v>139.5</v>
      </c>
      <c r="K28" s="99">
        <v>2</v>
      </c>
      <c r="L28" s="100">
        <v>9</v>
      </c>
    </row>
    <row r="29" spans="1:12" ht="15.75" customHeight="1" x14ac:dyDescent="0.4">
      <c r="A29" s="101" t="s">
        <v>170</v>
      </c>
      <c r="B29" s="102">
        <v>6</v>
      </c>
      <c r="C29" s="103">
        <v>19.7</v>
      </c>
      <c r="D29" s="96">
        <v>-3</v>
      </c>
      <c r="E29" s="104">
        <v>77</v>
      </c>
      <c r="F29" s="105">
        <v>2.6</v>
      </c>
      <c r="G29" s="105">
        <v>72</v>
      </c>
      <c r="H29" s="98">
        <v>15</v>
      </c>
      <c r="I29" s="98">
        <v>6</v>
      </c>
      <c r="J29" s="105" t="s">
        <v>171</v>
      </c>
      <c r="K29" s="106">
        <v>2</v>
      </c>
      <c r="L29" s="99">
        <v>7</v>
      </c>
    </row>
    <row r="30" spans="1:12" ht="15.75" customHeight="1" x14ac:dyDescent="0.4">
      <c r="A30" s="101" t="s">
        <v>172</v>
      </c>
      <c r="B30" s="102">
        <v>7.2</v>
      </c>
      <c r="C30" s="103">
        <v>23.4</v>
      </c>
      <c r="D30" s="96">
        <v>-3.4</v>
      </c>
      <c r="E30" s="104">
        <v>71</v>
      </c>
      <c r="F30" s="105">
        <v>3</v>
      </c>
      <c r="G30" s="105">
        <v>230.5</v>
      </c>
      <c r="H30" s="98">
        <v>70</v>
      </c>
      <c r="I30" s="98">
        <v>15</v>
      </c>
      <c r="J30" s="105" t="s">
        <v>173</v>
      </c>
      <c r="K30" s="106">
        <v>2</v>
      </c>
      <c r="L30" s="99">
        <v>6</v>
      </c>
    </row>
    <row r="31" spans="1:12" ht="15.75" customHeight="1" x14ac:dyDescent="0.4">
      <c r="A31" s="101" t="s">
        <v>174</v>
      </c>
      <c r="B31" s="102">
        <v>16</v>
      </c>
      <c r="C31" s="103">
        <v>29.2</v>
      </c>
      <c r="D31" s="99">
        <v>2.2999999999999998</v>
      </c>
      <c r="E31" s="104">
        <v>72</v>
      </c>
      <c r="F31" s="105">
        <v>2.2999999999999998</v>
      </c>
      <c r="G31" s="105">
        <v>128.5</v>
      </c>
      <c r="H31" s="98">
        <v>33.5</v>
      </c>
      <c r="I31" s="98">
        <v>8.5</v>
      </c>
      <c r="J31" s="105">
        <v>142.6</v>
      </c>
      <c r="K31" s="106">
        <v>1</v>
      </c>
      <c r="L31" s="99">
        <v>0</v>
      </c>
    </row>
    <row r="32" spans="1:12" ht="15.75" customHeight="1" x14ac:dyDescent="0.4">
      <c r="A32" s="101" t="s">
        <v>175</v>
      </c>
      <c r="B32" s="102">
        <v>17.7</v>
      </c>
      <c r="C32" s="103">
        <v>29.5</v>
      </c>
      <c r="D32" s="99">
        <v>4.5999999999999996</v>
      </c>
      <c r="E32" s="104">
        <v>73</v>
      </c>
      <c r="F32" s="105">
        <v>2.6</v>
      </c>
      <c r="G32" s="105">
        <v>159.5</v>
      </c>
      <c r="H32" s="98">
        <v>46</v>
      </c>
      <c r="I32" s="98">
        <v>8</v>
      </c>
      <c r="J32" s="105">
        <v>197.5</v>
      </c>
      <c r="K32" s="106">
        <v>1</v>
      </c>
      <c r="L32" s="99">
        <v>0</v>
      </c>
    </row>
    <row r="33" spans="1:17" ht="15.75" customHeight="1" x14ac:dyDescent="0.4">
      <c r="A33" s="101" t="s">
        <v>176</v>
      </c>
      <c r="B33" s="102">
        <v>22.5</v>
      </c>
      <c r="C33" s="103">
        <v>33.700000000000003</v>
      </c>
      <c r="D33" s="99">
        <v>12.5</v>
      </c>
      <c r="E33" s="104">
        <v>76</v>
      </c>
      <c r="F33" s="105">
        <v>2.2000000000000002</v>
      </c>
      <c r="G33" s="105">
        <v>326</v>
      </c>
      <c r="H33" s="98">
        <v>114.5</v>
      </c>
      <c r="I33" s="98">
        <v>33</v>
      </c>
      <c r="J33" s="105">
        <v>156.9</v>
      </c>
      <c r="K33" s="106" t="s">
        <v>177</v>
      </c>
      <c r="L33" s="106" t="s">
        <v>178</v>
      </c>
    </row>
    <row r="34" spans="1:17" ht="15.75" customHeight="1" x14ac:dyDescent="0.4">
      <c r="A34" s="101" t="s">
        <v>179</v>
      </c>
      <c r="B34" s="102">
        <v>27.9</v>
      </c>
      <c r="C34" s="103">
        <v>37.1</v>
      </c>
      <c r="D34" s="96">
        <v>20.399999999999999</v>
      </c>
      <c r="E34" s="104">
        <v>75</v>
      </c>
      <c r="F34" s="105">
        <v>2.4</v>
      </c>
      <c r="G34" s="105">
        <v>179.5</v>
      </c>
      <c r="H34" s="98">
        <v>60</v>
      </c>
      <c r="I34" s="98">
        <v>28.5</v>
      </c>
      <c r="J34" s="105">
        <v>202.6</v>
      </c>
      <c r="K34" s="106">
        <v>2</v>
      </c>
      <c r="L34" s="99">
        <v>0</v>
      </c>
    </row>
    <row r="35" spans="1:17" ht="15.75" customHeight="1" x14ac:dyDescent="0.4">
      <c r="A35" s="101" t="s">
        <v>180</v>
      </c>
      <c r="B35" s="102">
        <v>28.5</v>
      </c>
      <c r="C35" s="103">
        <v>37.6</v>
      </c>
      <c r="D35" s="96">
        <v>22</v>
      </c>
      <c r="E35" s="104">
        <v>75</v>
      </c>
      <c r="F35" s="105">
        <v>2.1</v>
      </c>
      <c r="G35" s="105">
        <v>163.5</v>
      </c>
      <c r="H35" s="98">
        <v>84.5</v>
      </c>
      <c r="I35" s="98">
        <v>30</v>
      </c>
      <c r="J35" s="105">
        <v>201.3</v>
      </c>
      <c r="K35" s="106" t="s">
        <v>178</v>
      </c>
      <c r="L35" s="106" t="s">
        <v>178</v>
      </c>
    </row>
    <row r="36" spans="1:17" ht="15.75" customHeight="1" x14ac:dyDescent="0.4">
      <c r="A36" s="101" t="s">
        <v>181</v>
      </c>
      <c r="B36" s="102">
        <v>26.6</v>
      </c>
      <c r="C36" s="103">
        <v>36.5</v>
      </c>
      <c r="D36" s="107">
        <v>18.2</v>
      </c>
      <c r="E36" s="104">
        <v>76</v>
      </c>
      <c r="F36" s="105">
        <v>1.9</v>
      </c>
      <c r="G36" s="105">
        <v>35</v>
      </c>
      <c r="H36" s="98">
        <v>16.5</v>
      </c>
      <c r="I36" s="98">
        <v>7.5</v>
      </c>
      <c r="J36" s="105">
        <v>188</v>
      </c>
      <c r="K36" s="106" t="s">
        <v>182</v>
      </c>
      <c r="L36" s="106" t="s">
        <v>178</v>
      </c>
    </row>
    <row r="37" spans="1:17" ht="15.75" customHeight="1" x14ac:dyDescent="0.4">
      <c r="A37" s="101" t="s">
        <v>183</v>
      </c>
      <c r="B37" s="102">
        <v>20</v>
      </c>
      <c r="C37" s="103">
        <v>31.3</v>
      </c>
      <c r="D37" s="107">
        <v>8.9</v>
      </c>
      <c r="E37" s="104">
        <v>80</v>
      </c>
      <c r="F37" s="105">
        <v>2.1</v>
      </c>
      <c r="G37" s="105">
        <v>130</v>
      </c>
      <c r="H37" s="98">
        <v>24</v>
      </c>
      <c r="I37" s="98">
        <v>11</v>
      </c>
      <c r="J37" s="105">
        <v>129</v>
      </c>
      <c r="K37" s="106">
        <v>3</v>
      </c>
      <c r="L37" s="99">
        <v>0</v>
      </c>
    </row>
    <row r="38" spans="1:17" ht="15.75" customHeight="1" x14ac:dyDescent="0.4">
      <c r="A38" s="101" t="s">
        <v>184</v>
      </c>
      <c r="B38" s="102">
        <v>12.5</v>
      </c>
      <c r="C38" s="103">
        <v>24.8</v>
      </c>
      <c r="D38" s="107">
        <v>2.4</v>
      </c>
      <c r="E38" s="104">
        <v>77</v>
      </c>
      <c r="F38" s="105">
        <v>2.5</v>
      </c>
      <c r="G38" s="105">
        <v>112</v>
      </c>
      <c r="H38" s="98">
        <v>48.5</v>
      </c>
      <c r="I38" s="98">
        <v>26.5</v>
      </c>
      <c r="J38" s="105">
        <v>142.19999999999999</v>
      </c>
      <c r="K38" s="106" t="s">
        <v>185</v>
      </c>
      <c r="L38" s="106" t="s">
        <v>178</v>
      </c>
    </row>
    <row r="39" spans="1:17" ht="15.75" customHeight="1" x14ac:dyDescent="0.4">
      <c r="A39" s="108" t="s">
        <v>186</v>
      </c>
      <c r="B39" s="109">
        <v>5.7</v>
      </c>
      <c r="C39" s="110">
        <v>18.5</v>
      </c>
      <c r="D39" s="111">
        <v>-3</v>
      </c>
      <c r="E39" s="112">
        <v>69</v>
      </c>
      <c r="F39" s="113">
        <v>3.1</v>
      </c>
      <c r="G39" s="113">
        <v>4.5</v>
      </c>
      <c r="H39" s="113">
        <v>3.5</v>
      </c>
      <c r="I39" s="113">
        <v>3.5</v>
      </c>
      <c r="J39" s="113">
        <v>167.5</v>
      </c>
      <c r="K39" s="114" t="s">
        <v>177</v>
      </c>
      <c r="L39" s="114" t="s">
        <v>187</v>
      </c>
    </row>
    <row r="40" spans="1:17" ht="15.75" customHeight="1" x14ac:dyDescent="0.4">
      <c r="A40" s="15" t="s">
        <v>188</v>
      </c>
      <c r="H40" s="115"/>
      <c r="I40" s="115"/>
      <c r="L40" s="31" t="s">
        <v>189</v>
      </c>
    </row>
    <row r="41" spans="1:17" ht="15.75" customHeight="1" x14ac:dyDescent="0.4">
      <c r="A41" s="15" t="s">
        <v>190</v>
      </c>
      <c r="L41" s="31"/>
    </row>
    <row r="42" spans="1:17" ht="15.75" customHeight="1" x14ac:dyDescent="0.4">
      <c r="L42" s="31"/>
    </row>
    <row r="43" spans="1:17" x14ac:dyDescent="0.15">
      <c r="A43" s="116" t="s">
        <v>191</v>
      </c>
    </row>
    <row r="44" spans="1:17" ht="45" customHeight="1" x14ac:dyDescent="0.4"/>
    <row r="45" spans="1:17" ht="12" customHeight="1" x14ac:dyDescent="0.4">
      <c r="O45" s="117"/>
      <c r="P45" s="117" t="s">
        <v>192</v>
      </c>
      <c r="Q45" s="118" t="s">
        <v>193</v>
      </c>
    </row>
    <row r="46" spans="1:17" x14ac:dyDescent="0.4">
      <c r="O46" s="119"/>
      <c r="P46" s="119"/>
      <c r="Q46" s="120"/>
    </row>
    <row r="47" spans="1:17" x14ac:dyDescent="0.4">
      <c r="O47" s="119"/>
      <c r="P47" s="119"/>
      <c r="Q47" s="120"/>
    </row>
    <row r="48" spans="1:17" x14ac:dyDescent="0.4">
      <c r="O48" s="121"/>
      <c r="P48" s="121"/>
      <c r="Q48" s="122"/>
    </row>
    <row r="49" spans="13:17" x14ac:dyDescent="0.4">
      <c r="O49" s="123" t="s">
        <v>169</v>
      </c>
      <c r="P49" s="124">
        <f t="shared" ref="P49:P55" si="0">G28</f>
        <v>29.5</v>
      </c>
      <c r="Q49" s="124">
        <f t="shared" ref="Q49:Q55" si="1">B28</f>
        <v>4.5</v>
      </c>
    </row>
    <row r="50" spans="13:17" x14ac:dyDescent="0.4">
      <c r="O50" s="123" t="s">
        <v>170</v>
      </c>
      <c r="P50" s="124">
        <f t="shared" si="0"/>
        <v>72</v>
      </c>
      <c r="Q50" s="124">
        <f t="shared" si="1"/>
        <v>6</v>
      </c>
    </row>
    <row r="51" spans="13:17" x14ac:dyDescent="0.4">
      <c r="O51" s="123" t="s">
        <v>172</v>
      </c>
      <c r="P51" s="124">
        <f t="shared" si="0"/>
        <v>230.5</v>
      </c>
      <c r="Q51" s="124">
        <f t="shared" si="1"/>
        <v>7.2</v>
      </c>
    </row>
    <row r="52" spans="13:17" x14ac:dyDescent="0.4">
      <c r="O52" s="123" t="s">
        <v>174</v>
      </c>
      <c r="P52" s="124">
        <f>G31</f>
        <v>128.5</v>
      </c>
      <c r="Q52" s="124">
        <f t="shared" si="1"/>
        <v>16</v>
      </c>
    </row>
    <row r="53" spans="13:17" x14ac:dyDescent="0.4">
      <c r="O53" s="123" t="s">
        <v>175</v>
      </c>
      <c r="P53" s="124">
        <f t="shared" si="0"/>
        <v>159.5</v>
      </c>
      <c r="Q53" s="124">
        <f t="shared" si="1"/>
        <v>17.7</v>
      </c>
    </row>
    <row r="54" spans="13:17" x14ac:dyDescent="0.4">
      <c r="O54" s="123" t="s">
        <v>176</v>
      </c>
      <c r="P54" s="124">
        <f t="shared" si="0"/>
        <v>326</v>
      </c>
      <c r="Q54" s="124">
        <f t="shared" si="1"/>
        <v>22.5</v>
      </c>
    </row>
    <row r="55" spans="13:17" x14ac:dyDescent="0.4">
      <c r="O55" s="123" t="s">
        <v>179</v>
      </c>
      <c r="P55" s="124">
        <f t="shared" si="0"/>
        <v>179.5</v>
      </c>
      <c r="Q55" s="124">
        <f t="shared" si="1"/>
        <v>27.9</v>
      </c>
    </row>
    <row r="56" spans="13:17" x14ac:dyDescent="0.4">
      <c r="O56" s="123" t="s">
        <v>180</v>
      </c>
      <c r="P56" s="124">
        <f>G35</f>
        <v>163.5</v>
      </c>
      <c r="Q56" s="124">
        <f>B35</f>
        <v>28.5</v>
      </c>
    </row>
    <row r="57" spans="13:17" x14ac:dyDescent="0.4">
      <c r="O57" s="123" t="s">
        <v>181</v>
      </c>
      <c r="P57" s="124">
        <f>G36</f>
        <v>35</v>
      </c>
      <c r="Q57" s="124">
        <f>B36</f>
        <v>26.6</v>
      </c>
    </row>
    <row r="58" spans="13:17" x14ac:dyDescent="0.4">
      <c r="O58" s="123" t="s">
        <v>183</v>
      </c>
      <c r="P58" s="124">
        <f>G37</f>
        <v>130</v>
      </c>
      <c r="Q58" s="124">
        <f>B37</f>
        <v>20</v>
      </c>
    </row>
    <row r="59" spans="13:17" x14ac:dyDescent="0.4">
      <c r="O59" s="123" t="s">
        <v>184</v>
      </c>
      <c r="P59" s="124">
        <f>G38</f>
        <v>112</v>
      </c>
      <c r="Q59" s="124">
        <f>B38</f>
        <v>12.5</v>
      </c>
    </row>
    <row r="60" spans="13:17" x14ac:dyDescent="0.4">
      <c r="O60" s="123" t="s">
        <v>186</v>
      </c>
      <c r="P60" s="124">
        <f>G39</f>
        <v>4.5</v>
      </c>
      <c r="Q60" s="124">
        <f>B39</f>
        <v>5.7</v>
      </c>
    </row>
    <row r="61" spans="13:17" x14ac:dyDescent="0.4">
      <c r="M61" s="31"/>
      <c r="O61" s="15" t="s">
        <v>194</v>
      </c>
    </row>
    <row r="73" spans="2:2" x14ac:dyDescent="0.4">
      <c r="B73" s="15" t="s">
        <v>195</v>
      </c>
    </row>
  </sheetData>
  <mergeCells count="15">
    <mergeCell ref="O45:O48"/>
    <mergeCell ref="P45:P48"/>
    <mergeCell ref="Q45:Q48"/>
    <mergeCell ref="G8:G10"/>
    <mergeCell ref="H8:H10"/>
    <mergeCell ref="I8:I10"/>
    <mergeCell ref="J8:J10"/>
    <mergeCell ref="K8:K10"/>
    <mergeCell ref="L8:L10"/>
    <mergeCell ref="A4:A10"/>
    <mergeCell ref="B8:B10"/>
    <mergeCell ref="C8:C10"/>
    <mergeCell ref="D8:D10"/>
    <mergeCell ref="E8:E10"/>
    <mergeCell ref="F8:F10"/>
  </mergeCells>
  <phoneticPr fontId="2"/>
  <conditionalFormatting sqref="B17:L26 B28:C29 E28:L29 B35:C35 B30:L34 E35:L35 B36:L39">
    <cfRule type="containsBlanks" dxfId="2" priority="3" stopIfTrue="1">
      <formula>LEN(TRIM(B17))=0</formula>
    </cfRule>
  </conditionalFormatting>
  <conditionalFormatting sqref="D28:D29">
    <cfRule type="containsBlanks" dxfId="1" priority="2" stopIfTrue="1">
      <formula>LEN(TRIM(D28))=0</formula>
    </cfRule>
  </conditionalFormatting>
  <conditionalFormatting sqref="D35">
    <cfRule type="containsBlanks" dxfId="0" priority="1" stopIfTrue="1">
      <formula>LEN(TRIM(D35))=0</formula>
    </cfRule>
  </conditionalFormatting>
  <pageMargins left="0.78740157480314965" right="0.78740157480314965" top="0.39370078740157483" bottom="0.39370078740157483" header="0.51181102362204722" footer="0.51181102362204722"/>
  <pageSetup paperSize="9" scale="91" orientation="portrait" r:id="rId1"/>
  <headerFooter alignWithMargins="0"/>
  <rowBreaks count="1" manualBreakCount="1">
    <brk id="57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1.土地・気象</vt:lpstr>
      <vt:lpstr>1</vt:lpstr>
      <vt:lpstr>2</vt:lpstr>
      <vt:lpstr>3</vt:lpstr>
      <vt:lpstr>4</vt:lpstr>
      <vt:lpstr>'1'!Print_Area</vt:lpstr>
      <vt:lpstr>'4'!Print_Area</vt:lpstr>
    </vt:vector>
  </TitlesOfParts>
  <Company>Iga City Hall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　代表</dc:creator>
  <cp:lastModifiedBy>総務課　代表</cp:lastModifiedBy>
  <dcterms:created xsi:type="dcterms:W3CDTF">2026-03-24T05:28:00Z</dcterms:created>
  <dcterms:modified xsi:type="dcterms:W3CDTF">2026-03-24T05:29:33Z</dcterms:modified>
</cp:coreProperties>
</file>