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jsv0183\財政課\01全員共用\令和６年度\R5決算統計\03_普通会計決算統計\18_R5財政状況資料集\04_県提出\"/>
    </mc:Choice>
  </mc:AlternateContent>
  <xr:revisionPtr revIDLastSave="0" documentId="13_ncr:1_{6ED4A9FB-C3E9-43F4-A499-D029C07EE40B}" xr6:coauthVersionLast="47" xr6:coauthVersionMax="47" xr10:uidLastSave="{00000000-0000-0000-0000-000000000000}"/>
  <bookViews>
    <workbookView xWindow="2037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W35" i="10"/>
  <c r="BW36" i="10" s="1"/>
  <c r="BW37" i="10" s="1"/>
  <c r="BW38" i="10" s="1"/>
  <c r="BW39" i="10" s="1"/>
  <c r="BW40" i="10" s="1"/>
  <c r="BW41" i="10" s="1"/>
  <c r="BE35" i="10"/>
  <c r="CO34" i="10"/>
  <c r="BW34" i="10"/>
  <c r="BE34" i="10"/>
  <c r="C34" i="10"/>
  <c r="C35" i="10" s="1"/>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<sst xmlns="http://schemas.openxmlformats.org/spreadsheetml/2006/main" count="1104" uniqueCount="583">
  <si>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</si>
  <si>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</si>
  <si>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</si>
  <si>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</si>
  <si>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</si>
  <si>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</si>
  <si>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</si>
  <si>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</si>
  <si>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</si>
  <si>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</si>
  <si>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</si>
  <si>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</si>
  <si>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</si>
  <si>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</si>
  <si>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</si>
  <si>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</si>
  <si>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</si>
  <si>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</si>
  <si>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</si>
  <si>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</si>
  <si>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</si>
  <si>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</si>
  <si>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</si>
  <si>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</si>
  <si>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</si>
  <si>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</si>
  <si>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</si>
  <si>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</si>
  <si>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</si>
  <si>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</si>
  <si>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</si>
  <si>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</si>
  <si>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</si>
  <si>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</si>
  <si>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</si>
  <si>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</si>
  <si>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</si>
  <si>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</si>
  <si>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</si>
  <si>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</si>
  <si>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</si>
  <si>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</si>
  <si>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</si>
  <si>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</si>
  <si>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</si>
  <si>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</si>
  <si>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</si>
  <si>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</si>
  <si>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</si>
  <si>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</si>
  <si>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</si>
  <si>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</si>
  <si>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</si>
  <si>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</si>
  <si>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</si>
  <si>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</si>
  <si>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</si>
  <si>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</si>
  <si>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</si>
  <si>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</si>
  <si>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</si>
  <si>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</si>
  <si>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</si>
  <si>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</si>
  <si>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</si>
  <si>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</si>
  <si>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</si>
  <si>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</si>
  <si>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</si>
  <si>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</si>
  <si>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</si>
  <si>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</si>
  <si>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</si>
  <si>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</si>
  <si>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</si>
  <si>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</si>
  <si>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</si>
  <si>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</si>
  <si>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</si>
  <si>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</si>
  <si>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</si>
  <si>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</si>
  <si>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</si>
  <si>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</si>
  <si>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</si>
  <si>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</si>
  <si>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</si>
  <si>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</si>
  <si>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</si>
  <si>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</si>
  <si>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</si>
  <si>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</si>
  <si>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</si>
  <si>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</si>
  <si>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</si>
  <si>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</si>
  <si>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</si>
  <si>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</si>
  <si>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</si>
  <si>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</si>
  <si>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</si>
  <si>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</si>
  <si>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</si>
  <si>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</si>
  <si>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</si>
  <si>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</si>
  <si>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</si>
  <si>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</si>
  <si>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</si>
  <si>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</si>
  <si>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</si>
  <si>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</si>
  <si>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</si>
  <si>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</si>
  <si>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</si>
  <si>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</si>
  <si>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</si>
  <si>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</si>
  <si>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</si>
  <si>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</si>
  <si>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</si>
  <si>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</si>
  <si>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</si>
  <si>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</si>
  <si>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</si>
  <si>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</si>
  <si>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</si>
  <si>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</si>
  <si>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</si>
  <si>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</si>
  <si>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</si>
  <si>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</si>
  <si>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</si>
  <si>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</si>
  <si>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</si>
  <si>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</si>
  <si>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</si>
  <si>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</si>
  <si>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</si>
  <si>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</si>
  <si>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</si>
  <si>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</si>
  <si>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</si>
  <si>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</si>
  <si>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</si>
  <si>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</si>
  <si>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</si>
  <si>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</si>
  <si>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</si>
  <si>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</si>
  <si>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</si>
  <si>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</si>
  <si>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</si>
  <si>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</si>
  <si>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</si>
  <si>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</si>
  <si>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</si>
  <si>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</si>
  <si>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</si>
  <si>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</si>
  <si>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</si>
  <si>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</si>
  <si>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</si>
  <si>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</si>
  <si>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</si>
  <si>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</si>
  <si>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</si>
  <si>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</si>
  <si>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</si>
  <si>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</si>
  <si>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</si>
  <si>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</si>
  <si>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</si>
  <si>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</si>
  <si>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</si>
  <si>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</si>
  <si>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</si>
  <si>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</si>
  <si>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</si>
  <si>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</si>
  <si>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</si>
  <si>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</si>
  <si>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</si>
  <si>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</si>
  <si>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</si>
  <si>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</si>
  <si>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</si>
  <si>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</si>
  <si>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</si>
  <si>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</si>
  <si>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</si>
  <si>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</si>
  <si>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</si>
  <si>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</si>
  <si>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</si>
  <si>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</si>
  <si>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</si>
  <si>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</si>
  <si>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</si>
  <si>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</si>
  <si>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</si>
  <si>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</si>
  <si>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</si>
  <si>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三重県伊賀市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</si>
  <si>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</si>
  <si>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</si>
  <si>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</si>
  <si>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</si>
  <si>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</si>
  <si>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</si>
  <si>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</si>
  <si>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</si>
  <si>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</si>
  <si>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</si>
  <si>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</si>
  <si>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</si>
  <si>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</si>
  <si>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</si>
  <si>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</si>
  <si>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</si>
  <si>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</si>
  <si>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</si>
  <si>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</si>
  <si>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</si>
  <si>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</si>
  <si>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</si>
  <si>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</si>
  <si>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</si>
  <si>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</si>
  <si>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</si>
  <si>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</si>
  <si>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</si>
  <si>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</si>
  <si>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</si>
  <si>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</si>
  <si>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</si>
  <si>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</si>
  <si>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</si>
  <si>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</si>
  <si>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</si>
  <si>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</si>
  <si>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</si>
  <si>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</si>
  <si>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</si>
  <si>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</si>
  <si>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</si>
  <si>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</si>
  <si>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</si>
  <si>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</si>
  <si>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</si>
  <si>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</si>
  <si>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</si>
  <si>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</si>
  <si>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</si>
  <si>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</si>
  <si>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</si>
  <si>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</si>
  <si>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</si>
  <si>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</si>
  <si>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</si>
  <si>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</si>
  <si>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</si>
  <si>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</si>
  <si>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</si>
  <si>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</si>
  <si>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</si>
  <si>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</si>
  <si>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</si>
  <si>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</si>
  <si>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</si>
  <si>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</si>
  <si>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</si>
  <si>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</si>
  <si>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</si>
  <si>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</si>
  <si>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</si>
  <si>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</si>
  <si>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</si>
  <si>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</si>
  <si>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</si>
  <si>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</si>
  <si>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</si>
  <si>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</si>
  <si>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</si>
  <si>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</si>
  <si>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</si>
  <si>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</si>
  <si>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</si>
  <si>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</si>
  <si>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</si>
  <si>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</si>
  <si>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</si>
  <si>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</si>
  <si>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</si>
  <si>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</si>
  <si>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</si>
  <si>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</si>
  <si>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</si>
  <si>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</si>
  <si>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</si>
  <si>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</si>
  <si>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</si>
  <si>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</si>
  <si>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</si>
  <si>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</si>
  <si>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</si>
  <si>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</si>
  <si>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</si>
  <si>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</si>
  <si>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</si>
  <si>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</si>
  <si>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</si>
  <si>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</si>
  <si>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</si>
  <si>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</si>
  <si>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</si>
  <si>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</si>
  <si>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</si>
  <si>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</si>
  <si>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</si>
  <si>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</si>
  <si>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</si>
  <si>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</si>
  <si>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</si>
  <si>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</si>
  <si>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</si>
  <si>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</si>
  <si>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</si>
  <si>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</si>
  <si>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</si>
  <si>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</si>
  <si>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</si>
  <si>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</si>
  <si>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</si>
  <si>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</si>
  <si>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</si>
  <si>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</si>
  <si>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</si>
  <si>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</si>
  <si>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</si>
  <si>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</si>
  <si>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</si>
  <si>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</si>
  <si>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</si>
  <si>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</si>
  <si>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</si>
  <si>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</si>
  <si>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</si>
  <si>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</si>
  <si>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</si>
  <si>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</si>
  <si>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</si>
  <si>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</si>
  <si>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</si>
  <si>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三重県伊賀市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</si>
  <si>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</si>
  <si>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</si>
  <si>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</si>
  <si>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</si>
  <si>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</si>
  <si>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</si>
  <si>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</si>
  <si>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</si>
  <si>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</si>
  <si>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</si>
  <si>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</si>
  <si>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</si>
  <si>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</si>
  <si>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</si>
  <si>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</si>
  <si>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</si>
  <si>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</si>
  <si>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</si>
  <si>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</si>
  <si>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</si>
  <si>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</si>
  <si>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</si>
  <si>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</si>
  <si>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</si>
  <si>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</si>
  <si>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</si>
  <si>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</si>
  <si>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</si>
  <si>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</si>
  <si>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</si>
  <si>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</si>
  <si>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</si>
  <si>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</si>
  <si>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</si>
  <si>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</si>
  <si>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</si>
  <si>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</si>
  <si>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</si>
  <si>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</si>
  <si>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</si>
  <si>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</si>
  <si>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</si>
  <si>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</si>
  <si>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</si>
  <si>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</si>
  <si>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</si>
  <si>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</si>
  <si>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</si>
  <si>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</si>
  <si>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</si>
  <si>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</si>
  <si>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</si>
  <si>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</si>
  <si>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</si>
  <si>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</si>
  <si>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</si>
  <si>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</si>
  <si>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</si>
  <si>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</si>
  <si>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</si>
  <si>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</si>
  <si>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</si>
  <si>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</si>
  <si>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</si>
  <si>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</si>
  <si>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</si>
  <si>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</si>
  <si>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</si>
  <si>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</si>
  <si>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</si>
  <si>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</si>
  <si>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</si>
  <si>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</si>
  <si>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</si>
  <si>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</si>
  <si>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</si>
  <si>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</si>
  <si>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</si>
  <si>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</si>
  <si>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</si>
  <si>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</si>
  <si>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</si>
  <si>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</si>
  <si>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</si>
  <si>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</si>
  <si>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</si>
  <si>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</si>
  <si>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</si>
  <si>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</si>
  <si>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</si>
  <si>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</si>
  <si>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</si>
  <si>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</si>
  <si>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</si>
  <si>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</si>
  <si>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</si>
  <si>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</si>
  <si>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</si>
  <si>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</si>
  <si>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</si>
  <si>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</si>
  <si>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</si>
  <si>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</si>
  <si>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</si>
  <si>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</si>
  <si>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</si>
  <si>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</si>
  <si>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</si>
  <si>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</si>
  <si>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</si>
  <si>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</si>
  <si>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</si>
  <si>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</si>
  <si>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</si>
  <si>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</si>
  <si>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</si>
  <si>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</si>
  <si>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</si>
  <si>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</si>
  <si>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</si>
  <si>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</si>
  <si>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</si>
  <si>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</si>
  <si>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</si>
  <si>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</si>
  <si>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</si>
  <si>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</si>
  <si>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</si>
  <si>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</si>
  <si>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</si>
  <si>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</si>
  <si>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</si>
  <si>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</si>
  <si>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</si>
  <si>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</si>
  <si>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</si>
  <si>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</si>
  <si>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</si>
  <si>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</si>
  <si>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</si>
  <si>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</si>
  <si>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</si>
  <si>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</si>
  <si>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</si>
  <si>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</si>
  <si>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</si>
  <si>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</si>
  <si>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</si>
  <si>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</si>
  <si>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</si>
  <si>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</si>
  <si>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</si>
  <si>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</si>
  <si>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</si>
  <si>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</si>
  <si>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</si>
  <si>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</si>
  <si>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</si>
  <si>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</si>
  <si>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</si>
  <si>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</si>
  <si>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</si>
  <si>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</si>
  <si>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</si>
  <si>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</si>
  <si>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</si>
  <si>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</si>
  <si>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</si>
  <si>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</si>
  <si>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</si>
  <si>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</si>
  <si>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</si>
  <si>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</si>
  <si>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</si>
  <si>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</si>
  <si>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</si>
  <si>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</si>
  <si>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t>
  </si>
  <si>
    <t>▲ 2.02</t>
  </si>
  <si>
    <t>▲ 0.25</t>
  </si>
  <si>
    <t>国民健康保険事業特別会計</t>
  </si>
  <si>
    <t>▲ 0.37</t>
  </si>
  <si>
    <t>▲ 0.35</t>
  </si>
  <si>
    <t>▲ 0.44</t>
  </si>
  <si>
    <t>▲ 0.23</t>
  </si>
  <si>
    <t>水道事業会計</t>
  </si>
  <si>
    <t>病院事業会計</t>
  </si>
  <si>
    <t>下水道事業会計</t>
  </si>
  <si>
    <t>一般会計</t>
  </si>
  <si>
    <t>介護保険事業特別会計</t>
  </si>
  <si>
    <t>駐車場事業特別会計</t>
  </si>
  <si>
    <t>後期高齢者医療特別会計</t>
  </si>
  <si>
    <t>その他会計（赤字）</t>
  </si>
  <si>
    <t>▲ 0.22</t>
  </si>
  <si>
    <t>▲ 0.17</t>
  </si>
  <si>
    <t>▲ 0.09</t>
  </si>
  <si>
    <t>その他会計（黒字）</t>
  </si>
  <si>
    <t>R01</t>
    <phoneticPr fontId="5"/>
  </si>
  <si>
    <t>R02</t>
    <phoneticPr fontId="5"/>
  </si>
  <si>
    <t>R03</t>
    <phoneticPr fontId="5"/>
  </si>
  <si>
    <t>R04</t>
    <phoneticPr fontId="5"/>
  </si>
  <si>
    <t>R05</t>
    <phoneticPr fontId="5"/>
  </si>
  <si>
    <t>伊賀市振興基金</t>
    <phoneticPr fontId="5"/>
  </si>
  <si>
    <t>伊賀市ふるさと応援基金</t>
    <phoneticPr fontId="2"/>
  </si>
  <si>
    <t>伊賀市地域振興基金</t>
    <phoneticPr fontId="2"/>
  </si>
  <si>
    <t>伊賀市芭蕉翁顕彰事業基金</t>
    <phoneticPr fontId="2"/>
  </si>
  <si>
    <t>伊賀市環境保全基金</t>
    <phoneticPr fontId="2"/>
  </si>
  <si>
    <t>-</t>
    <phoneticPr fontId="2"/>
  </si>
  <si>
    <t>伊賀南部環境衛生組合（一般会計）</t>
    <rPh sb="11" eb="15">
      <t>イッパンカイケイ</t>
    </rPh>
    <phoneticPr fontId="2"/>
  </si>
  <si>
    <t>三重県市町総合事務組合（一般会計）</t>
    <phoneticPr fontId="2"/>
  </si>
  <si>
    <t>三重県市町総合事務組合（共同研修特別会計）</t>
    <phoneticPr fontId="2"/>
  </si>
  <si>
    <t>三重県市町総合事務組合（デジタル地図特別会計）</t>
    <phoneticPr fontId="2"/>
  </si>
  <si>
    <t>三重県市町総合事務組合（物品特別会計）</t>
    <phoneticPr fontId="2"/>
  </si>
  <si>
    <t>三重県市町総合事務組合（退職手当特別会計）</t>
    <phoneticPr fontId="2"/>
  </si>
  <si>
    <t>三重県市町総合事務組合（消防救急無線特別会計）</t>
    <phoneticPr fontId="2"/>
  </si>
  <si>
    <t>三重県市町総合事務組合（公平委員会特別会計）</t>
    <phoneticPr fontId="2"/>
  </si>
  <si>
    <t>三重県後期高齢者医療広域連合（一般会計）</t>
    <phoneticPr fontId="2"/>
  </si>
  <si>
    <t>三重県後期高齢者医療広域連合（後期高齢者医療特別会計）</t>
    <phoneticPr fontId="2"/>
  </si>
  <si>
    <t>三重県地方税管理回収機構（一般会計）</t>
    <phoneticPr fontId="2"/>
  </si>
  <si>
    <t>三重県地方税管理回収機構（滞納整理拡充事業特別会計）</t>
    <phoneticPr fontId="2"/>
  </si>
  <si>
    <t>伊賀市文化都市協会</t>
    <phoneticPr fontId="2"/>
  </si>
  <si>
    <t>俳都ピア</t>
    <phoneticPr fontId="2"/>
  </si>
  <si>
    <t>伊賀市土地開発公社</t>
    <phoneticPr fontId="2"/>
  </si>
  <si>
    <t>新堂駅管理商会</t>
    <phoneticPr fontId="2"/>
  </si>
  <si>
    <t>大山田農林業公社</t>
    <phoneticPr fontId="2"/>
  </si>
  <si>
    <t>大山田ファーム</t>
    <phoneticPr fontId="2"/>
  </si>
  <si>
    <t>伊賀鉄道</t>
    <phoneticPr fontId="2"/>
  </si>
  <si>
    <t>ＮＯＴＥ伊賀上野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</si>
</sst>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40807</c:v>
                </c:pt>
                <c:pt idx="3">
                  <c:v>37343</c:v>
                </c:pt>
                <c:pt idx="4">
                  <c:v>47407</c:v>
                </c:pt>
              </c:numCache>
            </c:numRef>
          </c:val>
          <c:smooth val="0"/>
          <c:extLst>
            <c:ext xmlns:c16="http://schemas.microsoft.com/office/drawing/2014/chart" uri="{C3380CC4-5D6E-409C-BE32-E72D297353CC}">
              <c16:uniqueId val="{00000000-DBEB-4F22-B52B-07B166925F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67464</c:v>
                </c:pt>
                <c:pt idx="1">
                  <c:v>41609</c:v>
                </c:pt>
                <c:pt idx="2">
                  <c:v>37197</c:v>
                </c:pt>
                <c:pt idx="3">
                  <c:v>37313</c:v>
                </c:pt>
                <c:pt idx="4">
                  <c:v>49713</c:v>
                </c:pt>
              </c:numCache>
            </c:numRef>
          </c:val>
          <c:smooth val="0"/>
          <c:extLst>
            <c:ext xmlns:c16="http://schemas.microsoft.com/office/drawing/2014/chart" uri="{C3380CC4-5D6E-409C-BE32-E72D297353CC}">
              <c16:uniqueId val="{00000001-DBEB-4F22-B52B-07B166925F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1.95</c:v>
                </c:pt>
                <c:pt idx="1">
                  <c:v>3.01</c:v>
                </c:pt>
                <c:pt idx="2">
                  <c:v>6.22</c:v>
                </c:pt>
                <c:pt idx="3">
                  <c:v>6.57</c:v>
                </c:pt>
                <c:pt idx="4">
                  <c:v>2.95</c:v>
                </c:pt>
              </c:numCache>
            </c:numRef>
          </c:val>
          <c:extLst>
            <c:ext xmlns:c16="http://schemas.microsoft.com/office/drawing/2014/chart" uri="{C3380CC4-5D6E-409C-BE32-E72D297353CC}">
              <c16:uniqueId val="{00000000-8776-47C2-8F28-68777FE6AD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23.3</c:v>
                </c:pt>
                <c:pt idx="1">
                  <c:v>19.809999999999999</c:v>
                </c:pt>
                <c:pt idx="2">
                  <c:v>20.88</c:v>
                </c:pt>
                <c:pt idx="3">
                  <c:v>24.75</c:v>
                </c:pt>
                <c:pt idx="4">
                  <c:v>27.72</c:v>
                </c:pt>
              </c:numCache>
            </c:numRef>
          </c:val>
          <c:extLst>
            <c:ext xmlns:c16="http://schemas.microsoft.com/office/drawing/2014/chart" uri="{C3380CC4-5D6E-409C-BE32-E72D297353CC}">
              <c16:uniqueId val="{00000001-8776-47C2-8F28-68777FE6AD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-2.42</c:v>
                </c:pt>
                <c:pt idx="1">
                  <c:v>-2.02</c:v>
                </c:pt>
                <c:pt idx="2">
                  <c:v>4.91</c:v>
                </c:pt>
                <c:pt idx="3">
                  <c:v>3.46</c:v>
                </c:pt>
                <c:pt idx="4">
                  <c:v>-0.25</c:v>
                </c:pt>
              </c:numCache>
            </c:numRef>
          </c:val>
          <c:smooth val="0"/>
          <c:extLst>
            <c:ext xmlns:c16="http://schemas.microsoft.com/office/drawing/2014/chart" uri="{C3380CC4-5D6E-409C-BE32-E72D297353CC}">
              <c16:uniqueId val="{00000002-8776-47C2-8F28-68777FE6AD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8CF-4E49-971E-F21787A18F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0.22</c:v>
                </c:pt>
                <c:pt idx="1">
                  <c:v>#N/A</c:v>
                </c:pt>
                <c:pt idx="2">
                  <c:v>0.17</c:v>
                </c:pt>
                <c:pt idx="3">
                  <c:v>#N/A</c:v>
                </c:pt>
                <c:pt idx="4">
                  <c:v>0.09</c:v>
                </c:pt>
                <c:pt idx="5">
                  <c:v>#N/A</c:v>
                </c:pt>
                <c:pt idx="6">
                  <c:v>0</c:v>
                </c:pt>
                <c:pt idx="7">
                  <c:v>0</c:v>
                </c:pt>
                <c:pt idx="8">
                  <c:v>0</c:v>
                </c:pt>
                <c:pt idx="9">
                  <c:v>0</c:v>
                </c:pt>
              </c:numCache>
            </c:numRef>
          </c:val>
          <c:extLst>
            <c:ext xmlns:c16="http://schemas.microsoft.com/office/drawing/2014/chart" uri="{C3380CC4-5D6E-409C-BE32-E72D297353CC}">
              <c16:uniqueId val="{00000001-E8CF-4E49-971E-F21787A18F4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0.05</c:v>
                </c:pt>
                <c:pt idx="4">
                  <c:v>#N/A</c:v>
                </c:pt>
                <c:pt idx="5">
                  <c:v>7.0000000000000007E-2</c:v>
                </c:pt>
                <c:pt idx="6">
                  <c:v>#N/A</c:v>
                </c:pt>
                <c:pt idx="7">
                  <c:v>0.01</c:v>
                </c:pt>
                <c:pt idx="8">
                  <c:v>#N/A</c:v>
                </c:pt>
                <c:pt idx="9">
                  <c:v>0</c:v>
                </c:pt>
              </c:numCache>
            </c:numRef>
          </c:val>
          <c:extLst>
            <c:ext xmlns:c16="http://schemas.microsoft.com/office/drawing/2014/chart" uri="{C3380CC4-5D6E-409C-BE32-E72D297353CC}">
              <c16:uniqueId val="{00000002-E8CF-4E49-971E-F21787A18F48}"/>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E8CF-4E49-971E-F21787A18F48}"/>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1.88</c:v>
                </c:pt>
                <c:pt idx="2">
                  <c:v>#N/A</c:v>
                </c:pt>
                <c:pt idx="3">
                  <c:v>1.65</c:v>
                </c:pt>
                <c:pt idx="4">
                  <c:v>#N/A</c:v>
                </c:pt>
                <c:pt idx="5">
                  <c:v>1.1200000000000001</c:v>
                </c:pt>
                <c:pt idx="6">
                  <c:v>#N/A</c:v>
                </c:pt>
                <c:pt idx="7">
                  <c:v>1.72</c:v>
                </c:pt>
                <c:pt idx="8">
                  <c:v>#N/A</c:v>
                </c:pt>
                <c:pt idx="9">
                  <c:v>1.26</c:v>
                </c:pt>
              </c:numCache>
            </c:numRef>
          </c:val>
          <c:extLst>
            <c:ext xmlns:c16="http://schemas.microsoft.com/office/drawing/2014/chart" uri="{C3380CC4-5D6E-409C-BE32-E72D297353CC}">
              <c16:uniqueId val="{00000004-E8CF-4E49-971E-F21787A18F4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2.17</c:v>
                </c:pt>
                <c:pt idx="2">
                  <c:v>#N/A</c:v>
                </c:pt>
                <c:pt idx="3">
                  <c:v>3.18</c:v>
                </c:pt>
                <c:pt idx="4">
                  <c:v>#N/A</c:v>
                </c:pt>
                <c:pt idx="5">
                  <c:v>6.32</c:v>
                </c:pt>
                <c:pt idx="6">
                  <c:v>#N/A</c:v>
                </c:pt>
                <c:pt idx="7">
                  <c:v>6.56</c:v>
                </c:pt>
                <c:pt idx="8">
                  <c:v>#N/A</c:v>
                </c:pt>
                <c:pt idx="9">
                  <c:v>2.94</c:v>
                </c:pt>
              </c:numCache>
            </c:numRef>
          </c:val>
          <c:extLst>
            <c:ext xmlns:c16="http://schemas.microsoft.com/office/drawing/2014/chart" uri="{C3380CC4-5D6E-409C-BE32-E72D297353CC}">
              <c16:uniqueId val="{00000005-E8CF-4E49-971E-F21787A18F4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6.59</c:v>
                </c:pt>
                <c:pt idx="2">
                  <c:v>#N/A</c:v>
                </c:pt>
                <c:pt idx="3">
                  <c:v>6.21</c:v>
                </c:pt>
                <c:pt idx="4">
                  <c:v>#N/A</c:v>
                </c:pt>
                <c:pt idx="5">
                  <c:v>6.01</c:v>
                </c:pt>
                <c:pt idx="6">
                  <c:v>#N/A</c:v>
                </c:pt>
                <c:pt idx="7">
                  <c:v>5.73</c:v>
                </c:pt>
                <c:pt idx="8">
                  <c:v>#N/A</c:v>
                </c:pt>
                <c:pt idx="9">
                  <c:v>6.2</c:v>
                </c:pt>
              </c:numCache>
            </c:numRef>
          </c:val>
          <c:extLst>
            <c:ext xmlns:c16="http://schemas.microsoft.com/office/drawing/2014/chart" uri="{C3380CC4-5D6E-409C-BE32-E72D297353CC}">
              <c16:uniqueId val="{00000006-E8CF-4E49-971E-F21787A18F4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3.46</c:v>
                </c:pt>
                <c:pt idx="2">
                  <c:v>#N/A</c:v>
                </c:pt>
                <c:pt idx="3">
                  <c:v>4.5999999999999996</c:v>
                </c:pt>
                <c:pt idx="4">
                  <c:v>#N/A</c:v>
                </c:pt>
                <c:pt idx="5">
                  <c:v>6.04</c:v>
                </c:pt>
                <c:pt idx="6">
                  <c:v>#N/A</c:v>
                </c:pt>
                <c:pt idx="7">
                  <c:v>7.09</c:v>
                </c:pt>
                <c:pt idx="8">
                  <c:v>#N/A</c:v>
                </c:pt>
                <c:pt idx="9">
                  <c:v>6.76</c:v>
                </c:pt>
              </c:numCache>
            </c:numRef>
          </c:val>
          <c:extLst>
            <c:ext xmlns:c16="http://schemas.microsoft.com/office/drawing/2014/chart" uri="{C3380CC4-5D6E-409C-BE32-E72D297353CC}">
              <c16:uniqueId val="{00000007-E8CF-4E49-971E-F21787A18F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11.35</c:v>
                </c:pt>
                <c:pt idx="2">
                  <c:v>#N/A</c:v>
                </c:pt>
                <c:pt idx="3">
                  <c:v>10.75</c:v>
                </c:pt>
                <c:pt idx="4">
                  <c:v>#N/A</c:v>
                </c:pt>
                <c:pt idx="5">
                  <c:v>10.91</c:v>
                </c:pt>
                <c:pt idx="6">
                  <c:v>#N/A</c:v>
                </c:pt>
                <c:pt idx="7">
                  <c:v>10.68</c:v>
                </c:pt>
                <c:pt idx="8">
                  <c:v>#N/A</c:v>
                </c:pt>
                <c:pt idx="9">
                  <c:v>10.130000000000001</c:v>
                </c:pt>
              </c:numCache>
            </c:numRef>
          </c:val>
          <c:extLst>
            <c:ext xmlns:c16="http://schemas.microsoft.com/office/drawing/2014/chart" uri="{C3380CC4-5D6E-409C-BE32-E72D297353CC}">
              <c16:uniqueId val="{00000008-E8CF-4E49-971E-F21787A18F48}"/>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0.37</c:v>
                </c:pt>
                <c:pt idx="1">
                  <c:v>#N/A</c:v>
                </c:pt>
                <c:pt idx="2">
                  <c:v>0.35</c:v>
                </c:pt>
                <c:pt idx="3">
                  <c:v>#N/A</c:v>
                </c:pt>
                <c:pt idx="4">
                  <c:v>0.44</c:v>
                </c:pt>
                <c:pt idx="5">
                  <c:v>#N/A</c:v>
                </c:pt>
                <c:pt idx="6">
                  <c:v>#N/A</c:v>
                </c:pt>
                <c:pt idx="7">
                  <c:v>0.06</c:v>
                </c:pt>
                <c:pt idx="8">
                  <c:v>0.23</c:v>
                </c:pt>
                <c:pt idx="9">
                  <c:v>#N/A</c:v>
                </c:pt>
              </c:numCache>
            </c:numRef>
          </c:val>
          <c:extLst>
            <c:ext xmlns:c16="http://schemas.microsoft.com/office/drawing/2014/chart" uri="{C3380CC4-5D6E-409C-BE32-E72D297353CC}">
              <c16:uniqueId val="{00000009-E8CF-4E49-971E-F21787A18F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5331</c:v>
                </c:pt>
                <c:pt idx="5">
                  <c:v>5151</c:v>
                </c:pt>
                <c:pt idx="8">
                  <c:v>5152</c:v>
                </c:pt>
                <c:pt idx="11">
                  <c:v>5204</c:v>
                </c:pt>
                <c:pt idx="14">
                  <c:v>5073</c:v>
                </c:pt>
              </c:numCache>
            </c:numRef>
          </c:val>
          <c:extLst>
            <c:ext xmlns:c16="http://schemas.microsoft.com/office/drawing/2014/chart" uri="{C3380CC4-5D6E-409C-BE32-E72D297353CC}">
              <c16:uniqueId val="{00000000-EB0D-4769-896C-741F1B423D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0D-4769-896C-741F1B423D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56</c:v>
                </c:pt>
                <c:pt idx="3">
                  <c:v>0</c:v>
                </c:pt>
                <c:pt idx="6">
                  <c:v>0</c:v>
                </c:pt>
                <c:pt idx="9">
                  <c:v>0</c:v>
                </c:pt>
                <c:pt idx="12">
                  <c:v>0</c:v>
                </c:pt>
              </c:numCache>
            </c:numRef>
          </c:val>
          <c:extLst>
            <c:ext xmlns:c16="http://schemas.microsoft.com/office/drawing/2014/chart" uri="{C3380CC4-5D6E-409C-BE32-E72D297353CC}">
              <c16:uniqueId val="{00000002-EB0D-4769-896C-741F1B423D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3-EB0D-4769-896C-741F1B423D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1425</c:v>
                </c:pt>
                <c:pt idx="3">
                  <c:v>1336</c:v>
                </c:pt>
                <c:pt idx="6">
                  <c:v>1400</c:v>
                </c:pt>
                <c:pt idx="9">
                  <c:v>1428</c:v>
                </c:pt>
                <c:pt idx="12">
                  <c:v>1565</c:v>
                </c:pt>
              </c:numCache>
            </c:numRef>
          </c:val>
          <c:extLst>
            <c:ext xmlns:c16="http://schemas.microsoft.com/office/drawing/2014/chart" uri="{C3380CC4-5D6E-409C-BE32-E72D297353CC}">
              <c16:uniqueId val="{00000004-EB0D-4769-896C-741F1B423D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0D-4769-896C-741F1B423D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0D-4769-896C-741F1B423D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6290</c:v>
                </c:pt>
                <c:pt idx="3">
                  <c:v>5852</c:v>
                </c:pt>
                <c:pt idx="6">
                  <c:v>5610</c:v>
                </c:pt>
                <c:pt idx="9">
                  <c:v>5740</c:v>
                </c:pt>
                <c:pt idx="12">
                  <c:v>5631</c:v>
                </c:pt>
              </c:numCache>
            </c:numRef>
          </c:val>
          <c:extLst>
            <c:ext xmlns:c16="http://schemas.microsoft.com/office/drawing/2014/chart" uri="{C3380CC4-5D6E-409C-BE32-E72D297353CC}">
              <c16:uniqueId val="{00000007-EB0D-4769-896C-741F1B423D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2446</c:v>
                </c:pt>
                <c:pt idx="2">
                  <c:v>#N/A</c:v>
                </c:pt>
                <c:pt idx="3">
                  <c:v>#N/A</c:v>
                </c:pt>
                <c:pt idx="4">
                  <c:v>2043</c:v>
                </c:pt>
                <c:pt idx="5">
                  <c:v>#N/A</c:v>
                </c:pt>
                <c:pt idx="6">
                  <c:v>#N/A</c:v>
                </c:pt>
                <c:pt idx="7">
                  <c:v>1864</c:v>
                </c:pt>
                <c:pt idx="8">
                  <c:v>#N/A</c:v>
                </c:pt>
                <c:pt idx="9">
                  <c:v>#N/A</c:v>
                </c:pt>
                <c:pt idx="10">
                  <c:v>1970</c:v>
                </c:pt>
                <c:pt idx="11">
                  <c:v>#N/A</c:v>
                </c:pt>
                <c:pt idx="12">
                  <c:v>#N/A</c:v>
                </c:pt>
                <c:pt idx="13">
                  <c:v>2129</c:v>
                </c:pt>
                <c:pt idx="14">
                  <c:v>#N/A</c:v>
                </c:pt>
              </c:numCache>
            </c:numRef>
          </c:val>
          <c:smooth val="0"/>
          <c:extLst>
            <c:ext xmlns:c16="http://schemas.microsoft.com/office/drawing/2014/chart" uri="{C3380CC4-5D6E-409C-BE32-E72D297353CC}">
              <c16:uniqueId val="{00000008-EB0D-4769-896C-741F1B423D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51970</c:v>
                </c:pt>
                <c:pt idx="5">
                  <c:v>50449</c:v>
                </c:pt>
                <c:pt idx="8">
                  <c:v>48424</c:v>
                </c:pt>
                <c:pt idx="11">
                  <c:v>45195</c:v>
                </c:pt>
                <c:pt idx="14">
                  <c:v>41855</c:v>
                </c:pt>
              </c:numCache>
            </c:numRef>
          </c:val>
          <c:extLst>
            <c:ext xmlns:c16="http://schemas.microsoft.com/office/drawing/2014/chart" uri="{C3380CC4-5D6E-409C-BE32-E72D297353CC}">
              <c16:uniqueId val="{00000000-6733-4B8C-AC93-306D6AE881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720</c:v>
                </c:pt>
                <c:pt idx="5">
                  <c:v>659</c:v>
                </c:pt>
                <c:pt idx="8">
                  <c:v>599</c:v>
                </c:pt>
                <c:pt idx="11">
                  <c:v>1002</c:v>
                </c:pt>
                <c:pt idx="14">
                  <c:v>945</c:v>
                </c:pt>
              </c:numCache>
            </c:numRef>
          </c:val>
          <c:extLst>
            <c:ext xmlns:c16="http://schemas.microsoft.com/office/drawing/2014/chart" uri="{C3380CC4-5D6E-409C-BE32-E72D297353CC}">
              <c16:uniqueId val="{00000001-6733-4B8C-AC93-306D6AE881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12749</c:v>
                </c:pt>
                <c:pt idx="5">
                  <c:v>12819</c:v>
                </c:pt>
                <c:pt idx="8">
                  <c:v>14492</c:v>
                </c:pt>
                <c:pt idx="11">
                  <c:v>15748</c:v>
                </c:pt>
                <c:pt idx="14">
                  <c:v>17123</c:v>
                </c:pt>
              </c:numCache>
            </c:numRef>
          </c:val>
          <c:extLst>
            <c:ext xmlns:c16="http://schemas.microsoft.com/office/drawing/2014/chart" uri="{C3380CC4-5D6E-409C-BE32-E72D297353CC}">
              <c16:uniqueId val="{00000002-6733-4B8C-AC93-306D6AE881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33-4B8C-AC93-306D6AE881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33-4B8C-AC93-306D6AE881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33-4B8C-AC93-306D6AE881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7867</c:v>
                </c:pt>
                <c:pt idx="3">
                  <c:v>7729</c:v>
                </c:pt>
                <c:pt idx="6">
                  <c:v>7497</c:v>
                </c:pt>
                <c:pt idx="9">
                  <c:v>7745</c:v>
                </c:pt>
                <c:pt idx="12">
                  <c:v>7717</c:v>
                </c:pt>
              </c:numCache>
            </c:numRef>
          </c:val>
          <c:extLst>
            <c:ext xmlns:c16="http://schemas.microsoft.com/office/drawing/2014/chart" uri="{C3380CC4-5D6E-409C-BE32-E72D297353CC}">
              <c16:uniqueId val="{00000006-6733-4B8C-AC93-306D6AE881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c:v>
                </c:pt>
                <c:pt idx="3">
                  <c:v>30</c:v>
                </c:pt>
                <c:pt idx="6">
                  <c:v>21</c:v>
                </c:pt>
                <c:pt idx="9">
                  <c:v>13</c:v>
                </c:pt>
                <c:pt idx="12">
                  <c:v>4</c:v>
                </c:pt>
              </c:numCache>
            </c:numRef>
          </c:val>
          <c:extLst>
            <c:ext xmlns:c16="http://schemas.microsoft.com/office/drawing/2014/chart" uri="{C3380CC4-5D6E-409C-BE32-E72D297353CC}">
              <c16:uniqueId val="{00000007-6733-4B8C-AC93-306D6AE881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17052</c:v>
                </c:pt>
                <c:pt idx="3">
                  <c:v>15898</c:v>
                </c:pt>
                <c:pt idx="6">
                  <c:v>14288</c:v>
                </c:pt>
                <c:pt idx="9">
                  <c:v>12923</c:v>
                </c:pt>
                <c:pt idx="12">
                  <c:v>12227</c:v>
                </c:pt>
              </c:numCache>
            </c:numRef>
          </c:val>
          <c:extLst>
            <c:ext xmlns:c16="http://schemas.microsoft.com/office/drawing/2014/chart" uri="{C3380CC4-5D6E-409C-BE32-E72D297353CC}">
              <c16:uniqueId val="{00000008-6733-4B8C-AC93-306D6AE881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2594</c:v>
                </c:pt>
                <c:pt idx="3">
                  <c:v>2478</c:v>
                </c:pt>
                <c:pt idx="6">
                  <c:v>2362</c:v>
                </c:pt>
                <c:pt idx="9">
                  <c:v>7230</c:v>
                </c:pt>
                <c:pt idx="12">
                  <c:v>5624</c:v>
                </c:pt>
              </c:numCache>
            </c:numRef>
          </c:val>
          <c:extLst>
            <c:ext xmlns:c16="http://schemas.microsoft.com/office/drawing/2014/chart" uri="{C3380CC4-5D6E-409C-BE32-E72D297353CC}">
              <c16:uniqueId val="{00000009-6733-4B8C-AC93-306D6AE881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54769</c:v>
                </c:pt>
                <c:pt idx="3">
                  <c:v>53263</c:v>
                </c:pt>
                <c:pt idx="6">
                  <c:v>51806</c:v>
                </c:pt>
                <c:pt idx="9">
                  <c:v>49041</c:v>
                </c:pt>
                <c:pt idx="12">
                  <c:v>47284</c:v>
                </c:pt>
              </c:numCache>
            </c:numRef>
          </c:val>
          <c:extLst>
            <c:ext xmlns:c16="http://schemas.microsoft.com/office/drawing/2014/chart" uri="{C3380CC4-5D6E-409C-BE32-E72D297353CC}">
              <c16:uniqueId val="{0000000A-6733-4B8C-AC93-306D6AE881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16880</c:v>
                </c:pt>
                <c:pt idx="2">
                  <c:v>#N/A</c:v>
                </c:pt>
                <c:pt idx="3">
                  <c:v>#N/A</c:v>
                </c:pt>
                <c:pt idx="4">
                  <c:v>15471</c:v>
                </c:pt>
                <c:pt idx="5">
                  <c:v>#N/A</c:v>
                </c:pt>
                <c:pt idx="6">
                  <c:v>#N/A</c:v>
                </c:pt>
                <c:pt idx="7">
                  <c:v>12458</c:v>
                </c:pt>
                <c:pt idx="8">
                  <c:v>#N/A</c:v>
                </c:pt>
                <c:pt idx="9">
                  <c:v>#N/A</c:v>
                </c:pt>
                <c:pt idx="10">
                  <c:v>15004</c:v>
                </c:pt>
                <c:pt idx="11">
                  <c:v>#N/A</c:v>
                </c:pt>
                <c:pt idx="12">
                  <c:v>#N/A</c:v>
                </c:pt>
                <c:pt idx="13">
                  <c:v>12933</c:v>
                </c:pt>
                <c:pt idx="14">
                  <c:v>#N/A</c:v>
                </c:pt>
              </c:numCache>
            </c:numRef>
          </c:val>
          <c:smooth val="0"/>
          <c:extLst>
            <c:ext xmlns:c16="http://schemas.microsoft.com/office/drawing/2014/chart" uri="{C3380CC4-5D6E-409C-BE32-E72D297353CC}">
              <c16:uniqueId val="{0000000B-6733-4B8C-AC93-306D6AE881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5923</c:v>
                </c:pt>
                <c:pt idx="1">
                  <c:v>6832</c:v>
                </c:pt>
                <c:pt idx="2">
                  <c:v>7752</c:v>
                </c:pt>
              </c:numCache>
            </c:numRef>
          </c:val>
          <c:extLst>
            <c:ext xmlns:c16="http://schemas.microsoft.com/office/drawing/2014/chart" uri="{C3380CC4-5D6E-409C-BE32-E72D297353CC}">
              <c16:uniqueId val="{00000000-C257-4633-99BA-D512E127C0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906</c:v>
                </c:pt>
                <c:pt idx="1">
                  <c:v>908</c:v>
                </c:pt>
                <c:pt idx="2">
                  <c:v>910</c:v>
                </c:pt>
              </c:numCache>
            </c:numRef>
          </c:val>
          <c:extLst>
            <c:ext xmlns:c16="http://schemas.microsoft.com/office/drawing/2014/chart" uri="{C3380CC4-5D6E-409C-BE32-E72D297353CC}">
              <c16:uniqueId val="{00000001-C257-4633-99BA-D512E127C0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9621</c:v>
                </c:pt>
                <c:pt idx="1">
                  <c:v>9562</c:v>
                </c:pt>
                <c:pt idx="2">
                  <c:v>9630</c:v>
                </c:pt>
              </c:numCache>
            </c:numRef>
          </c:val>
          <c:extLst>
            <c:ext xmlns:c16="http://schemas.microsoft.com/office/drawing/2014/chart" uri="{C3380CC4-5D6E-409C-BE32-E72D297353CC}">
              <c16:uniqueId val="{00000002-C257-4633-99BA-D512E127C0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85,989
80,001
558.23
49,452,585
48,291,781
826,005
27,966,679
47,284,091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レビュー等により既存事業の廃止・見直しを進めるとともに、働き方を見直すことにより、職員数及び時間外勤務の削減につなげ、総人件費を抑制するとともに、税の収納率向上等により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117475</xdr:rowOff>
    </xdr:from>
    <xdr:to>
      <xdr:col>11</xdr:col>
      <xdr:colOff>82550</xdr:colOff>
      <xdr:row>39</xdr:row>
      <xdr:rowOff>47625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142469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前年度と比較し、地方税の</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億円の増額等による歳入の増額により、経常収支比率は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に伴う地方税の減収が見込まれるとともに、大型事業に伴う地方債の償還が本格化することから公債費の高止まり、あわせて経常収支比率の高止まりが予想されるため、人件費をはじめとした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7257</xdr:rowOff>
    </xdr:from>
    <xdr:to>
      <xdr:col>23</xdr:col>
      <xdr:colOff>133350</xdr:colOff>
      <xdr:row>66</xdr:row>
      <xdr:rowOff>168728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2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93634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7257</xdr:rowOff>
    </xdr:from>
    <xdr:to>
      <xdr:col>24</xdr:col>
      <xdr:colOff>12700</xdr:colOff>
      <xdr:row>59</xdr:row>
      <xdr:rowOff>7257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64</xdr:row>
      <xdr:rowOff>166915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7077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64</xdr:row>
      <xdr:rowOff>166915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12400"/>
          <a:ext cx="889000" cy="8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25400</xdr:rowOff>
    </xdr:from>
    <xdr:to>
      <xdr:col>19</xdr:col>
      <xdr:colOff>184150</xdr:colOff>
      <xdr:row>59</xdr:row>
      <xdr:rowOff>127000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65</xdr:row>
      <xdr:rowOff>12700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1240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127000</xdr:rowOff>
    </xdr:from>
    <xdr:to>
      <xdr:col>15</xdr:col>
      <xdr:colOff>133350</xdr:colOff>
      <xdr:row>58</xdr:row>
      <xdr:rowOff>57150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133350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5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77107</xdr:rowOff>
    </xdr:from>
    <xdr:to>
      <xdr:col>11</xdr:col>
      <xdr:colOff>82550</xdr:colOff>
      <xdr:row>60</xdr:row>
      <xdr:rowOff>7257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17434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111578</xdr:rowOff>
    </xdr:from>
    <xdr:to>
      <xdr:col>7</xdr:col>
      <xdr:colOff>31750</xdr:colOff>
      <xdr:row>60</xdr:row>
      <xdr:rowOff>41728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2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51905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19249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116115</xdr:rowOff>
    </xdr:from>
    <xdr:to>
      <xdr:col>19</xdr:col>
      <xdr:colOff>184150</xdr:colOff>
      <xdr:row>65</xdr:row>
      <xdr:rowOff>46265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31042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168927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人件費については、基本給が前年度より減額しているが、依然、類似団体平均を上回っているため、業務の効率化や定員管理方針に基づき、定員管理の適正化を図るなど人件費抑制の施策に努める。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物件費については、保有する公共施設数が多く、その維持管理に費用が掛かっているため、引き続き公共施設最適化計画により施設の統合・見直しを進めていく。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40985</xdr:rowOff>
    </xdr:from>
    <xdr:to>
      <xdr:col>23</xdr:col>
      <xdr:colOff>133350</xdr:colOff>
      <xdr:row>90</xdr:row>
      <xdr:rowOff>21394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756985"/>
          <a:ext cx="0" cy="1694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164921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2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21394</xdr:rowOff>
    </xdr:from>
    <xdr:to>
      <xdr:col>24</xdr:col>
      <xdr:colOff>12700</xdr:colOff>
      <xdr:row>90</xdr:row>
      <xdr:rowOff>21394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5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127362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40985</xdr:rowOff>
    </xdr:from>
    <xdr:to>
      <xdr:col>24</xdr:col>
      <xdr:colOff>12700</xdr:colOff>
      <xdr:row>80</xdr:row>
      <xdr:rowOff>40985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756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32782</xdr:rowOff>
    </xdr:from>
    <xdr:to>
      <xdr:col>23</xdr:col>
      <xdr:colOff>133350</xdr:colOff>
      <xdr:row>89</xdr:row>
      <xdr:rowOff>105442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5120382"/>
          <a:ext cx="838200" cy="2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139637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54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123110</xdr:rowOff>
    </xdr:from>
    <xdr:to>
      <xdr:col>23</xdr:col>
      <xdr:colOff>184150</xdr:colOff>
      <xdr:row>86</xdr:row>
      <xdr:rowOff>53260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6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144304</xdr:rowOff>
    </xdr:from>
    <xdr:to>
      <xdr:col>19</xdr:col>
      <xdr:colOff>133350</xdr:colOff>
      <xdr:row>88</xdr:row>
      <xdr:rowOff>32782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060454"/>
          <a:ext cx="889000" cy="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133631</xdr:rowOff>
    </xdr:from>
    <xdr:to>
      <xdr:col>19</xdr:col>
      <xdr:colOff>184150</xdr:colOff>
      <xdr:row>85</xdr:row>
      <xdr:rowOff>63781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5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73958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0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74603</xdr:rowOff>
    </xdr:from>
    <xdr:to>
      <xdr:col>15</xdr:col>
      <xdr:colOff>82550</xdr:colOff>
      <xdr:row>87</xdr:row>
      <xdr:rowOff>144304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990753"/>
          <a:ext cx="889000" cy="6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68738</xdr:rowOff>
    </xdr:from>
    <xdr:to>
      <xdr:col>15</xdr:col>
      <xdr:colOff>133350</xdr:colOff>
      <xdr:row>84</xdr:row>
      <xdr:rowOff>170338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9065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3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3777</xdr:rowOff>
    </xdr:from>
    <xdr:to>
      <xdr:col>11</xdr:col>
      <xdr:colOff>31750</xdr:colOff>
      <xdr:row>87</xdr:row>
      <xdr:rowOff>74603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577027"/>
          <a:ext cx="889000" cy="4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119878</xdr:rowOff>
    </xdr:from>
    <xdr:to>
      <xdr:col>11</xdr:col>
      <xdr:colOff>82550</xdr:colOff>
      <xdr:row>82</xdr:row>
      <xdr:rowOff>50028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60205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7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122124</xdr:rowOff>
    </xdr:from>
    <xdr:to>
      <xdr:col>7</xdr:col>
      <xdr:colOff>31750</xdr:colOff>
      <xdr:row>81</xdr:row>
      <xdr:rowOff>52274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83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62451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54642</xdr:rowOff>
    </xdr:from>
    <xdr:to>
      <xdr:col>23</xdr:col>
      <xdr:colOff>184150</xdr:colOff>
      <xdr:row>89</xdr:row>
      <xdr:rowOff>156242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3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121969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520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153432</xdr:rowOff>
    </xdr:from>
    <xdr:to>
      <xdr:col>19</xdr:col>
      <xdr:colOff>184150</xdr:colOff>
      <xdr:row>88</xdr:row>
      <xdr:rowOff>83582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0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68359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15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93504</xdr:rowOff>
    </xdr:from>
    <xdr:to>
      <xdr:col>15</xdr:col>
      <xdr:colOff>133350</xdr:colOff>
      <xdr:row>88</xdr:row>
      <xdr:rowOff>23654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0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8431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09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23803</xdr:rowOff>
    </xdr:from>
    <xdr:to>
      <xdr:col>11</xdr:col>
      <xdr:colOff>82550</xdr:colOff>
      <xdr:row>87</xdr:row>
      <xdr:rowOff>125403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9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110180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502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124427</xdr:rowOff>
    </xdr:from>
    <xdr:to>
      <xdr:col>7</xdr:col>
      <xdr:colOff>31750</xdr:colOff>
      <xdr:row>85</xdr:row>
      <xdr:rowOff>54577</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5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39354</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61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今後も、人事院勧告等に注視しながら、給与水準の適正化に努める。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88</xdr:row>
      <xdr:rowOff>168911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32839"/>
          <a:ext cx="0" cy="1423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128270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567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97807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7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128270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532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29211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532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86</xdr:row>
      <xdr:rowOff>101600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市町村合併当時から類似団体平均と比較して職員数が多い状況が続いている。今後も、既存事業の廃止・見直し等を進めるとともに、定員管理方針に基づき、適切な定員管理に努める。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150368</xdr:rowOff>
    </xdr:from>
    <xdr:to>
      <xdr:col>81</xdr:col>
      <xdr:colOff>44450</xdr:colOff>
      <xdr:row>65</xdr:row>
      <xdr:rowOff>10287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2316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135653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150368</xdr:rowOff>
    </xdr:from>
    <xdr:to>
      <xdr:col>77</xdr:col>
      <xdr:colOff>44450</xdr:colOff>
      <xdr:row>64</xdr:row>
      <xdr:rowOff>150368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2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112666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109347</xdr:rowOff>
    </xdr:from>
    <xdr:to>
      <xdr:col>72</xdr:col>
      <xdr:colOff>203200</xdr:colOff>
      <xdr:row>64</xdr:row>
      <xdr:rowOff>150368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8214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95775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109347</xdr:rowOff>
    </xdr:from>
    <xdr:to>
      <xdr:col>68</xdr:col>
      <xdr:colOff>152400</xdr:colOff>
      <xdr:row>64</xdr:row>
      <xdr:rowOff>109347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82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49403</xdr:rowOff>
    </xdr:from>
    <xdr:to>
      <xdr:col>68</xdr:col>
      <xdr:colOff>203200</xdr:colOff>
      <xdr:row>60</xdr:row>
      <xdr:rowOff>151003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161180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0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73533</xdr:rowOff>
    </xdr:from>
    <xdr:to>
      <xdr:col>64</xdr:col>
      <xdr:colOff>152400</xdr:colOff>
      <xdr:row>61</xdr:row>
      <xdr:rowOff>3683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130937</xdr:rowOff>
    </xdr:from>
    <xdr:to>
      <xdr:col>81</xdr:col>
      <xdr:colOff>95250</xdr:colOff>
      <xdr:row>65</xdr:row>
      <xdr:rowOff>61087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103014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7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99568</xdr:rowOff>
    </xdr:from>
    <xdr:to>
      <xdr:col>77</xdr:col>
      <xdr:colOff>95250</xdr:colOff>
      <xdr:row>65</xdr:row>
      <xdr:rowOff>29718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99568</xdr:rowOff>
    </xdr:from>
    <xdr:to>
      <xdr:col>73</xdr:col>
      <xdr:colOff>44450</xdr:colOff>
      <xdr:row>65</xdr:row>
      <xdr:rowOff>29718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58547</xdr:rowOff>
    </xdr:from>
    <xdr:to>
      <xdr:col>68</xdr:col>
      <xdr:colOff>203200</xdr:colOff>
      <xdr:row>64</xdr:row>
      <xdr:rowOff>160147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144924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58547</xdr:rowOff>
    </xdr:from>
    <xdr:to>
      <xdr:col>64</xdr:col>
      <xdr:colOff>152400</xdr:colOff>
      <xdr:row>64</xdr:row>
      <xdr:rowOff>160147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144924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数値を維持しているが、令和３年度に合併特例債の活用が終了し、交付税算入率が合併特例債ほど有利ではない通常の事業債メニューで起債の借入を行っていくことなどから、今後この比率は悪化していく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今後も投資的経費の見直しと地方債発行の抑制等により、公債費の縮減に努める。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2722</xdr:rowOff>
    </xdr:from>
    <xdr:to>
      <xdr:col>81</xdr:col>
      <xdr:colOff>44450</xdr:colOff>
      <xdr:row>43</xdr:row>
      <xdr:rowOff>112485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7492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84562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4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112485</xdr:rowOff>
    </xdr:from>
    <xdr:to>
      <xdr:col>81</xdr:col>
      <xdr:colOff>133350</xdr:colOff>
      <xdr:row>43</xdr:row>
      <xdr:rowOff>112485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8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89099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2722</xdr:rowOff>
    </xdr:from>
    <xdr:to>
      <xdr:col>81</xdr:col>
      <xdr:colOff>133350</xdr:colOff>
      <xdr:row>36</xdr:row>
      <xdr:rowOff>2722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59872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43</xdr:row>
      <xdr:rowOff>26307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6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44</xdr:row>
      <xdr:rowOff>44450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986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58965</xdr:rowOff>
    </xdr:from>
    <xdr:to>
      <xdr:col>73</xdr:col>
      <xdr:colOff>44450</xdr:colOff>
      <xdr:row>40</xdr:row>
      <xdr:rowOff>160565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170742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44450</xdr:rowOff>
    </xdr:from>
    <xdr:to>
      <xdr:col>68</xdr:col>
      <xdr:colOff>152400</xdr:colOff>
      <xdr:row>45</xdr:row>
      <xdr:rowOff>28122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88250"/>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165100</xdr:rowOff>
    </xdr:from>
    <xdr:to>
      <xdr:col>68</xdr:col>
      <xdr:colOff>203200</xdr:colOff>
      <xdr:row>44</xdr:row>
      <xdr:rowOff>95250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80027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148772</xdr:rowOff>
    </xdr:from>
    <xdr:to>
      <xdr:col>64</xdr:col>
      <xdr:colOff>152400</xdr:colOff>
      <xdr:row>45</xdr:row>
      <xdr:rowOff>78922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63699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％改善した要因としては、借入額の縮減等による地方債現在高の減である。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起債の借入額が償還額を上回らないよう、プライマリーバランスを堅持することにより、地方債現在高が増加しすぎないよう努め、財政の健全化を図る。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43074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15151</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1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43074</xdr:rowOff>
    </xdr:from>
    <xdr:to>
      <xdr:col>81</xdr:col>
      <xdr:colOff>133350</xdr:colOff>
      <xdr:row>21</xdr:row>
      <xdr:rowOff>43074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6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73766</xdr:rowOff>
    </xdr:from>
    <xdr:to>
      <xdr:col>81</xdr:col>
      <xdr:colOff>44450</xdr:colOff>
      <xdr:row>21</xdr:row>
      <xdr:rowOff>111442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502766"/>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159190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307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142663</xdr:rowOff>
    </xdr:from>
    <xdr:to>
      <xdr:col>81</xdr:col>
      <xdr:colOff>95250</xdr:colOff>
      <xdr:row>19</xdr:row>
      <xdr:rowOff>72813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322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17463</xdr:rowOff>
    </xdr:from>
    <xdr:to>
      <xdr:col>77</xdr:col>
      <xdr:colOff>44450</xdr:colOff>
      <xdr:row>21</xdr:row>
      <xdr:rowOff>111442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446463"/>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153776</xdr:rowOff>
    </xdr:from>
    <xdr:to>
      <xdr:col>77</xdr:col>
      <xdr:colOff>95250</xdr:colOff>
      <xdr:row>17</xdr:row>
      <xdr:rowOff>83926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8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94103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65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17463</xdr:rowOff>
    </xdr:from>
    <xdr:to>
      <xdr:col>72</xdr:col>
      <xdr:colOff>203200</xdr:colOff>
      <xdr:row>21</xdr:row>
      <xdr:rowOff>151659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446463"/>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17992</xdr:rowOff>
    </xdr:from>
    <xdr:to>
      <xdr:col>73</xdr:col>
      <xdr:colOff>44450</xdr:colOff>
      <xdr:row>18</xdr:row>
      <xdr:rowOff>119592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129769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87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151659</xdr:rowOff>
    </xdr:from>
    <xdr:to>
      <xdr:col>68</xdr:col>
      <xdr:colOff>152400</xdr:colOff>
      <xdr:row>22</xdr:row>
      <xdr:rowOff>151130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52109"/>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81386</xdr:rowOff>
    </xdr:from>
    <xdr:to>
      <xdr:col>68</xdr:col>
      <xdr:colOff>203200</xdr:colOff>
      <xdr:row>17</xdr:row>
      <xdr:rowOff>11536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21713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9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89429</xdr:rowOff>
    </xdr:from>
    <xdr:to>
      <xdr:col>64</xdr:col>
      <xdr:colOff>152400</xdr:colOff>
      <xdr:row>17</xdr:row>
      <xdr:rowOff>19579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29756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22966</xdr:rowOff>
    </xdr:from>
    <xdr:to>
      <xdr:col>81</xdr:col>
      <xdr:colOff>95250</xdr:colOff>
      <xdr:row>20</xdr:row>
      <xdr:rowOff>124566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45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166493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4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60642</xdr:rowOff>
    </xdr:from>
    <xdr:to>
      <xdr:col>77</xdr:col>
      <xdr:colOff>95250</xdr:colOff>
      <xdr:row>21</xdr:row>
      <xdr:rowOff>162242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66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147019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74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138113</xdr:rowOff>
    </xdr:from>
    <xdr:to>
      <xdr:col>73</xdr:col>
      <xdr:colOff>44450</xdr:colOff>
      <xdr:row>20</xdr:row>
      <xdr:rowOff>68263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3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53040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48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100859</xdr:rowOff>
    </xdr:from>
    <xdr:to>
      <xdr:col>68</xdr:col>
      <xdr:colOff>203200</xdr:colOff>
      <xdr:row>22</xdr:row>
      <xdr:rowOff>31009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7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15786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100330</xdr:rowOff>
    </xdr:from>
    <xdr:to>
      <xdr:col>64</xdr:col>
      <xdr:colOff>152400</xdr:colOff>
      <xdr:row>23</xdr:row>
      <xdr:rowOff>30480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8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15257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95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85,989
80,001
558.23
49,452,585
48,291,781
826,005
27,966,679
47,284,091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前年度と比較すると、退職手当等の増額により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％増額しており類似団体平均を上回っている。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定員管理方針に基づく取り組み、事務事業レビュー等により既存事業の廃止・見直しを進めるとともに、働き方を見直すことにより、職員数及び時間外勤務の削減につなげ、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41</xdr:row>
      <xdr:rowOff>15422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38</xdr:row>
      <xdr:rowOff>7257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511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13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167822</xdr:rowOff>
    </xdr:from>
    <xdr:to>
      <xdr:col>19</xdr:col>
      <xdr:colOff>187325</xdr:colOff>
      <xdr:row>39</xdr:row>
      <xdr:rowOff>9978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114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9978</xdr:rowOff>
    </xdr:from>
    <xdr:to>
      <xdr:col>15</xdr:col>
      <xdr:colOff>98425</xdr:colOff>
      <xdr:row>39</xdr:row>
      <xdr:rowOff>118835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96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78814"/>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73478</xdr:rowOff>
    </xdr:from>
    <xdr:to>
      <xdr:col>6</xdr:col>
      <xdr:colOff>171450</xdr:colOff>
      <xdr:row>34</xdr:row>
      <xdr:rowOff>3628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73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13805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99984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117022</xdr:rowOff>
    </xdr:from>
    <xdr:to>
      <xdr:col>20</xdr:col>
      <xdr:colOff>38100</xdr:colOff>
      <xdr:row>38</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31949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130628</xdr:rowOff>
    </xdr:from>
    <xdr:to>
      <xdr:col>15</xdr:col>
      <xdr:colOff>149225</xdr:colOff>
      <xdr:row>39</xdr:row>
      <xdr:rowOff>60778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45555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84364</xdr:rowOff>
    </xdr:from>
    <xdr:to>
      <xdr:col>6</xdr:col>
      <xdr:colOff>171450</xdr:colOff>
      <xdr:row>38</xdr:row>
      <xdr:rowOff>14514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170742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共同消防指令センター整備事業費等が増加したため、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保有する公共施設数が多く、その維持管理に費用が掛かっているため、引き続き公共施設最適化計画により施設の統合・見直しを進め、物件費の抑制に努める。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49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17</xdr:row>
      <xdr:rowOff>135164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905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151493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15</xdr:row>
      <xdr:rowOff>151493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71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108857</xdr:rowOff>
    </xdr:from>
    <xdr:to>
      <xdr:col>69</xdr:col>
      <xdr:colOff>142875</xdr:colOff>
      <xdr:row>15</xdr:row>
      <xdr:rowOff>39007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前年度より自立支援等給付事業費等が増加したため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％増加したものの、類似団体平均は下回っている。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当市においては今後も高齢化が進むことで、扶助費が増加する見込みである。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69850</xdr:rowOff>
    </xdr:from>
    <xdr:to>
      <xdr:col>24</xdr:col>
      <xdr:colOff>25400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4996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69850</xdr:rowOff>
    </xdr:from>
    <xdr:to>
      <xdr:col>24</xdr:col>
      <xdr:colOff>114300</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7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80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54</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80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091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38100</xdr:rowOff>
    </xdr:from>
    <xdr:to>
      <xdr:col>11</xdr:col>
      <xdr:colOff>60325</xdr:colOff>
      <xdr:row>60</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133350</xdr:rowOff>
    </xdr:from>
    <xdr:to>
      <xdr:col>6</xdr:col>
      <xdr:colOff>171450</xdr:colOff>
      <xdr:row>62</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5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114300</xdr:rowOff>
    </xdr:from>
    <xdr:to>
      <xdr:col>15</xdr:col>
      <xdr:colOff>149225</xdr:colOff>
      <xdr:row>53</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前年度と同等であるが、類似団体平均を上回っている。今後も、繰出金の抑制に向けた取り組みに努める。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61</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3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67327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18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165100</xdr:rowOff>
    </xdr:from>
    <xdr:to>
      <xdr:col>78</xdr:col>
      <xdr:colOff>69850</xdr:colOff>
      <xdr:row>57</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37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152400</xdr:rowOff>
    </xdr:from>
    <xdr:to>
      <xdr:col>78</xdr:col>
      <xdr:colOff>120650</xdr:colOff>
      <xdr:row>58</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58</xdr:row>
      <xdr:rowOff>146050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37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114300</xdr:rowOff>
    </xdr:from>
    <xdr:to>
      <xdr:col>74</xdr:col>
      <xdr:colOff>31750</xdr:colOff>
      <xdr:row>58</xdr:row>
      <xdr:rowOff>44450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54627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38100</xdr:rowOff>
    </xdr:from>
    <xdr:to>
      <xdr:col>65</xdr:col>
      <xdr:colOff>53975</xdr:colOff>
      <xdr:row>61</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95250</xdr:rowOff>
    </xdr:from>
    <xdr:to>
      <xdr:col>69</xdr:col>
      <xdr:colOff>142875</xdr:colOff>
      <xdr:row>59</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前年度より価格高騰緊急支援給付金が減額したため</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今後も、引き続き「補助金等の適正化に関する指針」に基づいた見直しを進め、適正な補助金運用に努める。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41</xdr:row>
      <xdr:rowOff>167822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807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94343</xdr:rowOff>
    </xdr:from>
    <xdr:to>
      <xdr:col>82</xdr:col>
      <xdr:colOff>107950</xdr:colOff>
      <xdr:row>33</xdr:row>
      <xdr:rowOff>53522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5807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80934</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94343</xdr:rowOff>
    </xdr:from>
    <xdr:to>
      <xdr:col>78</xdr:col>
      <xdr:colOff>69850</xdr:colOff>
      <xdr:row>33</xdr:row>
      <xdr:rowOff>53522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5807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40113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94343</xdr:rowOff>
    </xdr:from>
    <xdr:to>
      <xdr:col>73</xdr:col>
      <xdr:colOff>180975</xdr:colOff>
      <xdr:row>32</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580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33</xdr:row>
      <xdr:rowOff>4536</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613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146249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43543</xdr:rowOff>
    </xdr:from>
    <xdr:to>
      <xdr:col>82</xdr:col>
      <xdr:colOff>158750</xdr:colOff>
      <xdr:row>32</xdr:row>
      <xdr:rowOff>145143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123570</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2722</xdr:rowOff>
    </xdr:from>
    <xdr:to>
      <xdr:col>78</xdr:col>
      <xdr:colOff>120650</xdr:colOff>
      <xdr:row>33</xdr:row>
      <xdr:rowOff>104322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114499</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42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43543</xdr:rowOff>
    </xdr:from>
    <xdr:to>
      <xdr:col>74</xdr:col>
      <xdr:colOff>31750</xdr:colOff>
      <xdr:row>32</xdr:row>
      <xdr:rowOff>145143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155320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2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76200</xdr:rowOff>
    </xdr:from>
    <xdr:to>
      <xdr:col>69</xdr:col>
      <xdr:colOff>142875</xdr:colOff>
      <xdr:row>33</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125186</xdr:rowOff>
    </xdr:from>
    <xdr:to>
      <xdr:col>65</xdr:col>
      <xdr:colOff>53975</xdr:colOff>
      <xdr:row>33</xdr:row>
      <xdr:rowOff>55336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65513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借入額の縮減や合併特例債の償還額が減少したことにより、地方債現在高が減少し、前年度と比較し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％改善したが、類似団体平均を上回っている。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今後も、プライマリーバランスを堅持すること等により、財政の健全化を図る。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78</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714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137177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165100</xdr:rowOff>
    </xdr:from>
    <xdr:to>
      <xdr:col>24</xdr:col>
      <xdr:colOff>114300</xdr:colOff>
      <xdr:row>78</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101600</xdr:rowOff>
    </xdr:from>
    <xdr:to>
      <xdr:col>24</xdr:col>
      <xdr:colOff>25400</xdr:colOff>
      <xdr:row>78</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474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99077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82550</xdr:rowOff>
    </xdr:from>
    <xdr:to>
      <xdr:col>24</xdr:col>
      <xdr:colOff>76200</xdr:colOff>
      <xdr:row>78</xdr:row>
      <xdr:rowOff>12700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165100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8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50800</xdr:rowOff>
    </xdr:from>
    <xdr:to>
      <xdr:col>20</xdr:col>
      <xdr:colOff>38100</xdr:colOff>
      <xdr:row>76</xdr:row>
      <xdr:rowOff>152400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162577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79</xdr:row>
      <xdr:rowOff>95250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385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95250</xdr:rowOff>
    </xdr:from>
    <xdr:to>
      <xdr:col>11</xdr:col>
      <xdr:colOff>9525</xdr:colOff>
      <xdr:row>80</xdr:row>
      <xdr:rowOff>127000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3639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31750</xdr:rowOff>
    </xdr:from>
    <xdr:to>
      <xdr:col>11</xdr:col>
      <xdr:colOff>60325</xdr:colOff>
      <xdr:row>75</xdr:row>
      <xdr:rowOff>133350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50800</xdr:rowOff>
    </xdr:from>
    <xdr:to>
      <xdr:col>24</xdr:col>
      <xdr:colOff>76200</xdr:colOff>
      <xdr:row>78</xdr:row>
      <xdr:rowOff>152400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130827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44450</xdr:rowOff>
    </xdr:from>
    <xdr:to>
      <xdr:col>11</xdr:col>
      <xdr:colOff>60325</xdr:colOff>
      <xdr:row>79</xdr:row>
      <xdr:rowOff>146050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前年度と同等であり、類似団体平均とも同等である。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今後も、事務事業の見直しを更に進めるとともに、人件費、物件費及び公債費を中心に支出抑制に努め、経常経費の削減を図る。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111761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847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035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73660</xdr:rowOff>
    </xdr:from>
    <xdr:to>
      <xdr:col>78</xdr:col>
      <xdr:colOff>69850</xdr:colOff>
      <xdr:row>76</xdr:row>
      <xdr:rowOff>5080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7609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121920</xdr:rowOff>
    </xdr:from>
    <xdr:to>
      <xdr:col>78</xdr:col>
      <xdr:colOff>120650</xdr:colOff>
      <xdr:row>75</xdr:row>
      <xdr:rowOff>52070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73660</xdr:rowOff>
    </xdr:from>
    <xdr:to>
      <xdr:col>73</xdr:col>
      <xdr:colOff>180975</xdr:colOff>
      <xdr:row>75</xdr:row>
      <xdr:rowOff>123190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7609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45720</xdr:rowOff>
    </xdr:from>
    <xdr:to>
      <xdr:col>74</xdr:col>
      <xdr:colOff>31750</xdr:colOff>
      <xdr:row>74</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132097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123190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22860</xdr:rowOff>
    </xdr:from>
    <xdr:to>
      <xdr:col>74</xdr:col>
      <xdr:colOff>31750</xdr:colOff>
      <xdr:row>74</xdr:row>
      <xdr:rowOff>124460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105227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143372</xdr:rowOff>
    </xdr:from>
    <xdr:to>
      <xdr:col>29</xdr:col>
      <xdr:colOff>127000</xdr:colOff>
      <xdr:row>12</xdr:row>
      <xdr:rowOff>23422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076947"/>
          <a:ext cx="647700" cy="51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25101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3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23422</xdr:rowOff>
    </xdr:from>
    <xdr:to>
      <xdr:col>26</xdr:col>
      <xdr:colOff>50800</xdr:colOff>
      <xdr:row>12</xdr:row>
      <xdr:rowOff>24761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128447"/>
          <a:ext cx="6985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35127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4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24761</xdr:rowOff>
    </xdr:from>
    <xdr:to>
      <xdr:col>22</xdr:col>
      <xdr:colOff>114300</xdr:colOff>
      <xdr:row>12</xdr:row>
      <xdr:rowOff>61435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29786"/>
          <a:ext cx="698500" cy="3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64584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61435</xdr:rowOff>
    </xdr:from>
    <xdr:to>
      <xdr:col>18</xdr:col>
      <xdr:colOff>177800</xdr:colOff>
      <xdr:row>13</xdr:row>
      <xdr:rowOff>16662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66460"/>
          <a:ext cx="698500" cy="12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25004</xdr:rowOff>
    </xdr:from>
    <xdr:to>
      <xdr:col>19</xdr:col>
      <xdr:colOff>38100</xdr:colOff>
      <xdr:row>17</xdr:row>
      <xdr:rowOff>126604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87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111381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7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78856</xdr:rowOff>
    </xdr:from>
    <xdr:to>
      <xdr:col>15</xdr:col>
      <xdr:colOff>101600</xdr:colOff>
      <xdr:row>18</xdr:row>
      <xdr:rowOff>9006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1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165233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92572</xdr:rowOff>
    </xdr:from>
    <xdr:to>
      <xdr:col>29</xdr:col>
      <xdr:colOff>177800</xdr:colOff>
      <xdr:row>12</xdr:row>
      <xdr:rowOff>22722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02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39249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97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144072</xdr:rowOff>
    </xdr:from>
    <xdr:to>
      <xdr:col>26</xdr:col>
      <xdr:colOff>101600</xdr:colOff>
      <xdr:row>12</xdr:row>
      <xdr:rowOff>74222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7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84399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4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145411</xdr:rowOff>
    </xdr:from>
    <xdr:to>
      <xdr:col>22</xdr:col>
      <xdr:colOff>165100</xdr:colOff>
      <xdr:row>12</xdr:row>
      <xdr:rowOff>75561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7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85738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4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10635</xdr:rowOff>
    </xdr:from>
    <xdr:to>
      <xdr:col>19</xdr:col>
      <xdr:colOff>38100</xdr:colOff>
      <xdr:row>12</xdr:row>
      <xdr:rowOff>112235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11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122412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137312</xdr:rowOff>
    </xdr:from>
    <xdr:to>
      <xdr:col>15</xdr:col>
      <xdr:colOff>101600</xdr:colOff>
      <xdr:row>13</xdr:row>
      <xdr:rowOff>67462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4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77639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1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101637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80869</xdr:rowOff>
    </xdr:from>
    <xdr:to>
      <xdr:col>29</xdr:col>
      <xdr:colOff>127000</xdr:colOff>
      <xdr:row>34</xdr:row>
      <xdr:rowOff>179350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48319"/>
          <a:ext cx="647700" cy="9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97792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365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179350</xdr:rowOff>
    </xdr:from>
    <xdr:to>
      <xdr:col>26</xdr:col>
      <xdr:colOff>50800</xdr:colOff>
      <xdr:row>34</xdr:row>
      <xdr:rowOff>247838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46800"/>
          <a:ext cx="698500" cy="68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39727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172171</xdr:rowOff>
    </xdr:from>
    <xdr:to>
      <xdr:col>22</xdr:col>
      <xdr:colOff>114300</xdr:colOff>
      <xdr:row>34</xdr:row>
      <xdr:rowOff>247838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39621"/>
          <a:ext cx="6985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159605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330271</xdr:rowOff>
    </xdr:from>
    <xdr:to>
      <xdr:col>18</xdr:col>
      <xdr:colOff>177800</xdr:colOff>
      <xdr:row>34</xdr:row>
      <xdr:rowOff>172171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254821"/>
          <a:ext cx="698500" cy="18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221178</xdr:rowOff>
    </xdr:from>
    <xdr:to>
      <xdr:col>19</xdr:col>
      <xdr:colOff>38100</xdr:colOff>
      <xdr:row>35</xdr:row>
      <xdr:rowOff>322778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307555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222138</xdr:rowOff>
    </xdr:from>
    <xdr:to>
      <xdr:col>15</xdr:col>
      <xdr:colOff>101600</xdr:colOff>
      <xdr:row>35</xdr:row>
      <xdr:rowOff>323738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1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30069</xdr:rowOff>
    </xdr:from>
    <xdr:to>
      <xdr:col>29</xdr:col>
      <xdr:colOff>177800</xdr:colOff>
      <xdr:row>34</xdr:row>
      <xdr:rowOff>131669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29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218046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4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128550</xdr:rowOff>
    </xdr:from>
    <xdr:to>
      <xdr:col>26</xdr:col>
      <xdr:colOff>101600</xdr:colOff>
      <xdr:row>34</xdr:row>
      <xdr:rowOff>230150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9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240327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197038</xdr:rowOff>
    </xdr:from>
    <xdr:to>
      <xdr:col>22</xdr:col>
      <xdr:colOff>165100</xdr:colOff>
      <xdr:row>34</xdr:row>
      <xdr:rowOff>298638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308815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3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121371</xdr:rowOff>
    </xdr:from>
    <xdr:to>
      <xdr:col>19</xdr:col>
      <xdr:colOff>38100</xdr:colOff>
      <xdr:row>34</xdr:row>
      <xdr:rowOff>222971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38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233148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5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279471</xdr:rowOff>
    </xdr:from>
    <xdr:to>
      <xdr:col>15</xdr:col>
      <xdr:colOff>101600</xdr:colOff>
      <xdr:row>34</xdr:row>
      <xdr:rowOff>38171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0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48348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97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85,989
80,001
558.23
49,452,585
48,291,781
826,005
27,966,679
47,284,091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36441</xdr:rowOff>
    </xdr:from>
    <xdr:to>
      <xdr:col>24</xdr:col>
      <xdr:colOff>62865</xdr:colOff>
      <xdr:row>39</xdr:row>
      <xdr:rowOff>56352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2841"/>
          <a:ext cx="1270" cy="122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60179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56352</xdr:rowOff>
    </xdr:from>
    <xdr:to>
      <xdr:col>24</xdr:col>
      <xdr:colOff>152400</xdr:colOff>
      <xdr:row>39</xdr:row>
      <xdr:rowOff>56352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154568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36441</xdr:rowOff>
    </xdr:from>
    <xdr:to>
      <xdr:col>24</xdr:col>
      <xdr:colOff>152400</xdr:colOff>
      <xdr:row>32</xdr:row>
      <xdr:rowOff>36441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36441</xdr:rowOff>
    </xdr:from>
    <xdr:to>
      <xdr:col>24</xdr:col>
      <xdr:colOff>63500</xdr:colOff>
      <xdr:row>32</xdr:row>
      <xdr:rowOff>165669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22841"/>
          <a:ext cx="838200" cy="1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67944</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9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89517</xdr:rowOff>
    </xdr:from>
    <xdr:to>
      <xdr:col>24</xdr:col>
      <xdr:colOff>114300</xdr:colOff>
      <xdr:row>35</xdr:row>
      <xdr:rowOff>19667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1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42476</xdr:rowOff>
    </xdr:from>
    <xdr:to>
      <xdr:col>19</xdr:col>
      <xdr:colOff>177800</xdr:colOff>
      <xdr:row>32</xdr:row>
      <xdr:rowOff>165669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528876"/>
          <a:ext cx="889000" cy="1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57124</xdr:rowOff>
    </xdr:from>
    <xdr:to>
      <xdr:col>20</xdr:col>
      <xdr:colOff>38100</xdr:colOff>
      <xdr:row>35</xdr:row>
      <xdr:rowOff>158724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149851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42476</xdr:rowOff>
    </xdr:from>
    <xdr:to>
      <xdr:col>15</xdr:col>
      <xdr:colOff>50800</xdr:colOff>
      <xdr:row>32</xdr:row>
      <xdr:rowOff>104976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28876"/>
          <a:ext cx="889000" cy="6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50381</xdr:rowOff>
    </xdr:from>
    <xdr:to>
      <xdr:col>15</xdr:col>
      <xdr:colOff>101600</xdr:colOff>
      <xdr:row>35</xdr:row>
      <xdr:rowOff>151981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143108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104976</xdr:rowOff>
    </xdr:from>
    <xdr:to>
      <xdr:col>10</xdr:col>
      <xdr:colOff>114300</xdr:colOff>
      <xdr:row>33</xdr:row>
      <xdr:rowOff>167863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91376"/>
          <a:ext cx="889000" cy="23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18103</xdr:rowOff>
    </xdr:from>
    <xdr:to>
      <xdr:col>10</xdr:col>
      <xdr:colOff>165100</xdr:colOff>
      <xdr:row>37</xdr:row>
      <xdr:rowOff>119703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110830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4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13485</xdr:rowOff>
    </xdr:from>
    <xdr:to>
      <xdr:col>6</xdr:col>
      <xdr:colOff>38100</xdr:colOff>
      <xdr:row>38</xdr:row>
      <xdr:rowOff>115085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106212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157091</xdr:rowOff>
    </xdr:from>
    <xdr:to>
      <xdr:col>24</xdr:col>
      <xdr:colOff>114300</xdr:colOff>
      <xdr:row>32</xdr:row>
      <xdr:rowOff>87241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110118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2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114869</xdr:rowOff>
    </xdr:from>
    <xdr:to>
      <xdr:col>20</xdr:col>
      <xdr:colOff>38100</xdr:colOff>
      <xdr:row>33</xdr:row>
      <xdr:rowOff>45019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61546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7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163126</xdr:rowOff>
    </xdr:from>
    <xdr:to>
      <xdr:col>15</xdr:col>
      <xdr:colOff>101600</xdr:colOff>
      <xdr:row>32</xdr:row>
      <xdr:rowOff>93276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109803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5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54176</xdr:rowOff>
    </xdr:from>
    <xdr:to>
      <xdr:col>10</xdr:col>
      <xdr:colOff>165100</xdr:colOff>
      <xdr:row>32</xdr:row>
      <xdr:rowOff>155776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853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31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117063</xdr:rowOff>
    </xdr:from>
    <xdr:to>
      <xdr:col>6</xdr:col>
      <xdr:colOff>38100</xdr:colOff>
      <xdr:row>34</xdr:row>
      <xdr:rowOff>47213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63740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134747</xdr:rowOff>
    </xdr:from>
    <xdr:to>
      <xdr:col>24</xdr:col>
      <xdr:colOff>63500</xdr:colOff>
      <xdr:row>53</xdr:row>
      <xdr:rowOff>6407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878697"/>
          <a:ext cx="838200" cy="2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103579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9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6407</xdr:rowOff>
    </xdr:from>
    <xdr:to>
      <xdr:col>19</xdr:col>
      <xdr:colOff>177800</xdr:colOff>
      <xdr:row>53</xdr:row>
      <xdr:rowOff>72187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93257"/>
          <a:ext cx="889000" cy="6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120457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72187</xdr:rowOff>
    </xdr:from>
    <xdr:to>
      <xdr:col>15</xdr:col>
      <xdr:colOff>50800</xdr:colOff>
      <xdr:row>53</xdr:row>
      <xdr:rowOff>121507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159037"/>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160176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121507</xdr:rowOff>
    </xdr:from>
    <xdr:to>
      <xdr:col>10</xdr:col>
      <xdr:colOff>114300</xdr:colOff>
      <xdr:row>55</xdr:row>
      <xdr:rowOff>80531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208357"/>
          <a:ext cx="889000" cy="30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15005</xdr:rowOff>
    </xdr:from>
    <xdr:to>
      <xdr:col>10</xdr:col>
      <xdr:colOff>165100</xdr:colOff>
      <xdr:row>56</xdr:row>
      <xdr:rowOff>116605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107732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40837</xdr:rowOff>
    </xdr:from>
    <xdr:to>
      <xdr:col>6</xdr:col>
      <xdr:colOff>38100</xdr:colOff>
      <xdr:row>56</xdr:row>
      <xdr:rowOff>142437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133564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83947</xdr:rowOff>
    </xdr:from>
    <xdr:to>
      <xdr:col>24</xdr:col>
      <xdr:colOff>114300</xdr:colOff>
      <xdr:row>52</xdr:row>
      <xdr:rowOff>14097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170324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4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127057</xdr:rowOff>
    </xdr:from>
    <xdr:to>
      <xdr:col>20</xdr:col>
      <xdr:colOff>38100</xdr:colOff>
      <xdr:row>53</xdr:row>
      <xdr:rowOff>57207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73734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8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21387</xdr:rowOff>
    </xdr:from>
    <xdr:to>
      <xdr:col>15</xdr:col>
      <xdr:colOff>101600</xdr:colOff>
      <xdr:row>53</xdr:row>
      <xdr:rowOff>122987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139514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8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70707</xdr:rowOff>
    </xdr:from>
    <xdr:to>
      <xdr:col>10</xdr:col>
      <xdr:colOff>165100</xdr:colOff>
      <xdr:row>54</xdr:row>
      <xdr:rowOff>857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1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17384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93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29731</xdr:rowOff>
    </xdr:from>
    <xdr:to>
      <xdr:col>6</xdr:col>
      <xdr:colOff>38100</xdr:colOff>
      <xdr:row>55</xdr:row>
      <xdr:rowOff>131331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5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147858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2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112903</xdr:rowOff>
    </xdr:from>
    <xdr:to>
      <xdr:col>24</xdr:col>
      <xdr:colOff>62865</xdr:colOff>
      <xdr:row>79</xdr:row>
      <xdr:rowOff>107062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14403"/>
          <a:ext cx="1270" cy="153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110889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107062</xdr:rowOff>
    </xdr:from>
    <xdr:to>
      <xdr:col>24</xdr:col>
      <xdr:colOff>152400</xdr:colOff>
      <xdr:row>79</xdr:row>
      <xdr:rowOff>107062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5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59580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112903</xdr:rowOff>
    </xdr:from>
    <xdr:to>
      <xdr:col>24</xdr:col>
      <xdr:colOff>152400</xdr:colOff>
      <xdr:row>70</xdr:row>
      <xdr:rowOff>112903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1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42926</xdr:rowOff>
    </xdr:from>
    <xdr:to>
      <xdr:col>24</xdr:col>
      <xdr:colOff>63500</xdr:colOff>
      <xdr:row>78</xdr:row>
      <xdr:rowOff>88646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160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90822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2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67945</xdr:rowOff>
    </xdr:from>
    <xdr:to>
      <xdr:col>24</xdr:col>
      <xdr:colOff>114300</xdr:colOff>
      <xdr:row>77</xdr:row>
      <xdr:rowOff>169545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88646</xdr:rowOff>
    </xdr:from>
    <xdr:to>
      <xdr:col>19</xdr:col>
      <xdr:colOff>177800</xdr:colOff>
      <xdr:row>78</xdr:row>
      <xdr:rowOff>111252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1746"/>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165988</xdr:rowOff>
    </xdr:from>
    <xdr:to>
      <xdr:col>20</xdr:col>
      <xdr:colOff>38100</xdr:colOff>
      <xdr:row>77</xdr:row>
      <xdr:rowOff>96138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112665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7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111252</xdr:rowOff>
    </xdr:from>
    <xdr:to>
      <xdr:col>15</xdr:col>
      <xdr:colOff>50800</xdr:colOff>
      <xdr:row>79</xdr:row>
      <xdr:rowOff>3048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8435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110617</xdr:rowOff>
    </xdr:from>
    <xdr:to>
      <xdr:col>15</xdr:col>
      <xdr:colOff>101600</xdr:colOff>
      <xdr:row>78</xdr:row>
      <xdr:rowOff>40767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57294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140843</xdr:rowOff>
    </xdr:from>
    <xdr:to>
      <xdr:col>10</xdr:col>
      <xdr:colOff>114300</xdr:colOff>
      <xdr:row>79</xdr:row>
      <xdr:rowOff>3048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3943"/>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97917</xdr:rowOff>
    </xdr:from>
    <xdr:to>
      <xdr:col>10</xdr:col>
      <xdr:colOff>165100</xdr:colOff>
      <xdr:row>78</xdr:row>
      <xdr:rowOff>28067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9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44594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52070</xdr:rowOff>
    </xdr:from>
    <xdr:to>
      <xdr:col>6</xdr:col>
      <xdr:colOff>38100</xdr:colOff>
      <xdr:row>78</xdr:row>
      <xdr:rowOff>153670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2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170197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163576</xdr:rowOff>
    </xdr:from>
    <xdr:to>
      <xdr:col>24</xdr:col>
      <xdr:colOff>114300</xdr:colOff>
      <xdr:row>78</xdr:row>
      <xdr:rowOff>93726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37846</xdr:rowOff>
    </xdr:from>
    <xdr:to>
      <xdr:col>20</xdr:col>
      <xdr:colOff>38100</xdr:colOff>
      <xdr:row>78</xdr:row>
      <xdr:rowOff>139446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130573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60452</xdr:rowOff>
    </xdr:from>
    <xdr:to>
      <xdr:col>15</xdr:col>
      <xdr:colOff>101600</xdr:colOff>
      <xdr:row>78</xdr:row>
      <xdr:rowOff>162052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153179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2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123698</xdr:rowOff>
    </xdr:from>
    <xdr:to>
      <xdr:col>10</xdr:col>
      <xdr:colOff>165100</xdr:colOff>
      <xdr:row>79</xdr:row>
      <xdr:rowOff>53848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44975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90043</xdr:rowOff>
    </xdr:from>
    <xdr:to>
      <xdr:col>6</xdr:col>
      <xdr:colOff>38100</xdr:colOff>
      <xdr:row>79</xdr:row>
      <xdr:rowOff>20193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11320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45425</xdr:rowOff>
    </xdr:from>
    <xdr:to>
      <xdr:col>24</xdr:col>
      <xdr:colOff>62865</xdr:colOff>
      <xdr:row>97</xdr:row>
      <xdr:rowOff>13376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5925"/>
          <a:ext cx="1270" cy="116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6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13376</xdr:rowOff>
    </xdr:from>
    <xdr:to>
      <xdr:col>24</xdr:col>
      <xdr:colOff>152400</xdr:colOff>
      <xdr:row>97</xdr:row>
      <xdr:rowOff>13376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64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163552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45425</xdr:rowOff>
    </xdr:from>
    <xdr:to>
      <xdr:col>24</xdr:col>
      <xdr:colOff>152400</xdr:colOff>
      <xdr:row>90</xdr:row>
      <xdr:rowOff>45425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160823</xdr:rowOff>
    </xdr:from>
    <xdr:to>
      <xdr:col>24</xdr:col>
      <xdr:colOff>63500</xdr:colOff>
      <xdr:row>95</xdr:row>
      <xdr:rowOff>152753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05673"/>
          <a:ext cx="838200" cy="33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76299</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678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53422</xdr:rowOff>
    </xdr:from>
    <xdr:to>
      <xdr:col>24</xdr:col>
      <xdr:colOff>114300</xdr:colOff>
      <xdr:row>92</xdr:row>
      <xdr:rowOff>155022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58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55530</xdr:rowOff>
    </xdr:from>
    <xdr:to>
      <xdr:col>19</xdr:col>
      <xdr:colOff>177800</xdr:colOff>
      <xdr:row>95</xdr:row>
      <xdr:rowOff>152753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000380"/>
          <a:ext cx="889000" cy="44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135124</xdr:rowOff>
    </xdr:from>
    <xdr:to>
      <xdr:col>20</xdr:col>
      <xdr:colOff>38100</xdr:colOff>
      <xdr:row>94</xdr:row>
      <xdr:rowOff>65274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7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81801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585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55530</xdr:rowOff>
    </xdr:from>
    <xdr:to>
      <xdr:col>15</xdr:col>
      <xdr:colOff>50800</xdr:colOff>
      <xdr:row>96</xdr:row>
      <xdr:rowOff>46157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00380"/>
          <a:ext cx="889000" cy="50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160589</xdr:rowOff>
    </xdr:from>
    <xdr:to>
      <xdr:col>15</xdr:col>
      <xdr:colOff>101600</xdr:colOff>
      <xdr:row>92</xdr:row>
      <xdr:rowOff>90739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57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107266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55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142442</xdr:rowOff>
    </xdr:from>
    <xdr:to>
      <xdr:col>10</xdr:col>
      <xdr:colOff>114300</xdr:colOff>
      <xdr:row>96</xdr:row>
      <xdr:rowOff>46157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30192"/>
          <a:ext cx="889000" cy="7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145182</xdr:rowOff>
    </xdr:from>
    <xdr:to>
      <xdr:col>10</xdr:col>
      <xdr:colOff>165100</xdr:colOff>
      <xdr:row>95</xdr:row>
      <xdr:rowOff>75332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6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91859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03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54130</xdr:rowOff>
    </xdr:from>
    <xdr:to>
      <xdr:col>6</xdr:col>
      <xdr:colOff>38100</xdr:colOff>
      <xdr:row>95</xdr:row>
      <xdr:rowOff>155730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4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11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110023</xdr:rowOff>
    </xdr:from>
    <xdr:to>
      <xdr:col>24</xdr:col>
      <xdr:colOff>114300</xdr:colOff>
      <xdr:row>94</xdr:row>
      <xdr:rowOff>40173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5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88450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101953</xdr:rowOff>
    </xdr:from>
    <xdr:to>
      <xdr:col>20</xdr:col>
      <xdr:colOff>38100</xdr:colOff>
      <xdr:row>96</xdr:row>
      <xdr:rowOff>32103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23230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48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4730</xdr:rowOff>
    </xdr:from>
    <xdr:to>
      <xdr:col>15</xdr:col>
      <xdr:colOff>101600</xdr:colOff>
      <xdr:row>93</xdr:row>
      <xdr:rowOff>106330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97457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4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166807</xdr:rowOff>
    </xdr:from>
    <xdr:to>
      <xdr:col>10</xdr:col>
      <xdr:colOff>165100</xdr:colOff>
      <xdr:row>96</xdr:row>
      <xdr:rowOff>96957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88084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91642</xdr:rowOff>
    </xdr:from>
    <xdr:to>
      <xdr:col>6</xdr:col>
      <xdr:colOff>38100</xdr:colOff>
      <xdr:row>96</xdr:row>
      <xdr:rowOff>21792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7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166043</xdr:rowOff>
    </xdr:from>
    <xdr:to>
      <xdr:col>54</xdr:col>
      <xdr:colOff>189865</xdr:colOff>
      <xdr:row>38</xdr:row>
      <xdr:rowOff>19772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166793"/>
          <a:ext cx="1270" cy="36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23599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19772</xdr:rowOff>
    </xdr:from>
    <xdr:to>
      <xdr:col>55</xdr:col>
      <xdr:colOff>88900</xdr:colOff>
      <xdr:row>38</xdr:row>
      <xdr:rowOff>19772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112720</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9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166043</xdr:rowOff>
    </xdr:from>
    <xdr:to>
      <xdr:col>55</xdr:col>
      <xdr:colOff>88900</xdr:colOff>
      <xdr:row>35</xdr:row>
      <xdr:rowOff>166043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16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88243</xdr:rowOff>
    </xdr:from>
    <xdr:to>
      <xdr:col>55</xdr:col>
      <xdr:colOff>0</xdr:colOff>
      <xdr:row>38</xdr:row>
      <xdr:rowOff>19772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31893"/>
          <a:ext cx="838200" cy="10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162134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6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139257</xdr:rowOff>
    </xdr:from>
    <xdr:to>
      <xdr:col>55</xdr:col>
      <xdr:colOff>50800</xdr:colOff>
      <xdr:row>37</xdr:row>
      <xdr:rowOff>69407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88243</xdr:rowOff>
    </xdr:from>
    <xdr:to>
      <xdr:col>50</xdr:col>
      <xdr:colOff>114300</xdr:colOff>
      <xdr:row>37</xdr:row>
      <xdr:rowOff>158674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31893"/>
          <a:ext cx="889000" cy="7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109757</xdr:rowOff>
    </xdr:from>
    <xdr:to>
      <xdr:col>50</xdr:col>
      <xdr:colOff>165100</xdr:colOff>
      <xdr:row>37</xdr:row>
      <xdr:rowOff>39907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56434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123012</xdr:rowOff>
    </xdr:from>
    <xdr:to>
      <xdr:col>45</xdr:col>
      <xdr:colOff>177800</xdr:colOff>
      <xdr:row>37</xdr:row>
      <xdr:rowOff>158674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37962"/>
          <a:ext cx="889000" cy="106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144069</xdr:rowOff>
    </xdr:from>
    <xdr:to>
      <xdr:col>46</xdr:col>
      <xdr:colOff>38100</xdr:colOff>
      <xdr:row>37</xdr:row>
      <xdr:rowOff>74219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90746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123012</xdr:rowOff>
    </xdr:from>
    <xdr:to>
      <xdr:col>41</xdr:col>
      <xdr:colOff>50800</xdr:colOff>
      <xdr:row>38</xdr:row>
      <xdr:rowOff>93251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37962"/>
          <a:ext cx="889000" cy="11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140422</xdr:rowOff>
    </xdr:from>
    <xdr:to>
      <xdr:col>55</xdr:col>
      <xdr:colOff>50800</xdr:colOff>
      <xdr:row>38</xdr:row>
      <xdr:rowOff>70572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55349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37443</xdr:rowOff>
    </xdr:from>
    <xdr:to>
      <xdr:col>50</xdr:col>
      <xdr:colOff>165100</xdr:colOff>
      <xdr:row>37</xdr:row>
      <xdr:rowOff>139043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130170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107874</xdr:rowOff>
    </xdr:from>
    <xdr:to>
      <xdr:col>46</xdr:col>
      <xdr:colOff>38100</xdr:colOff>
      <xdr:row>38</xdr:row>
      <xdr:rowOff>38024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29151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72212</xdr:rowOff>
    </xdr:from>
    <xdr:to>
      <xdr:col>41</xdr:col>
      <xdr:colOff>101600</xdr:colOff>
      <xdr:row>32</xdr:row>
      <xdr:rowOff>2362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8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164939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7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42451</xdr:rowOff>
    </xdr:from>
    <xdr:to>
      <xdr:col>36</xdr:col>
      <xdr:colOff>165100</xdr:colOff>
      <xdr:row>38</xdr:row>
      <xdr:rowOff>144051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135178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98895</xdr:rowOff>
    </xdr:from>
    <xdr:to>
      <xdr:col>55</xdr:col>
      <xdr:colOff>0</xdr:colOff>
      <xdr:row>56</xdr:row>
      <xdr:rowOff>84925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28645"/>
          <a:ext cx="8382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8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84925</xdr:rowOff>
    </xdr:from>
    <xdr:to>
      <xdr:col>50</xdr:col>
      <xdr:colOff>114300</xdr:colOff>
      <xdr:row>56</xdr:row>
      <xdr:rowOff>86398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86125"/>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151871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30366</xdr:rowOff>
    </xdr:from>
    <xdr:to>
      <xdr:col>45</xdr:col>
      <xdr:colOff>177800</xdr:colOff>
      <xdr:row>56</xdr:row>
      <xdr:rowOff>86398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31566"/>
          <a:ext cx="8890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44907</xdr:rowOff>
    </xdr:from>
    <xdr:to>
      <xdr:col>41</xdr:col>
      <xdr:colOff>50800</xdr:colOff>
      <xdr:row>56</xdr:row>
      <xdr:rowOff>30366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303207"/>
          <a:ext cx="889000" cy="3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158614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0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151363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48095</xdr:rowOff>
    </xdr:from>
    <xdr:to>
      <xdr:col>55</xdr:col>
      <xdr:colOff>50800</xdr:colOff>
      <xdr:row>55</xdr:row>
      <xdr:rowOff>149695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70972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34125</xdr:rowOff>
    </xdr:from>
    <xdr:to>
      <xdr:col>50</xdr:col>
      <xdr:colOff>165100</xdr:colOff>
      <xdr:row>56</xdr:row>
      <xdr:rowOff>135725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126852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35598</xdr:rowOff>
    </xdr:from>
    <xdr:to>
      <xdr:col>46</xdr:col>
      <xdr:colOff>38100</xdr:colOff>
      <xdr:row>56</xdr:row>
      <xdr:rowOff>137198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128325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151016</xdr:rowOff>
    </xdr:from>
    <xdr:to>
      <xdr:col>41</xdr:col>
      <xdr:colOff>101600</xdr:colOff>
      <xdr:row>56</xdr:row>
      <xdr:rowOff>81166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72293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6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165557</xdr:rowOff>
    </xdr:from>
    <xdr:to>
      <xdr:col>36</xdr:col>
      <xdr:colOff>165100</xdr:colOff>
      <xdr:row>54</xdr:row>
      <xdr:rowOff>95707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112234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0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125299</xdr:rowOff>
    </xdr:from>
    <xdr:to>
      <xdr:col>54</xdr:col>
      <xdr:colOff>189865</xdr:colOff>
      <xdr:row>78</xdr:row>
      <xdr:rowOff>116886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6799"/>
          <a:ext cx="1270" cy="136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120713</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9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116886</xdr:rowOff>
    </xdr:from>
    <xdr:to>
      <xdr:col>55</xdr:col>
      <xdr:colOff>88900</xdr:colOff>
      <xdr:row>78</xdr:row>
      <xdr:rowOff>116886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48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71976</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125299</xdr:rowOff>
    </xdr:from>
    <xdr:to>
      <xdr:col>55</xdr:col>
      <xdr:colOff>88900</xdr:colOff>
      <xdr:row>70</xdr:row>
      <xdr:rowOff>125299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79532</xdr:rowOff>
    </xdr:from>
    <xdr:to>
      <xdr:col>55</xdr:col>
      <xdr:colOff>0</xdr:colOff>
      <xdr:row>77</xdr:row>
      <xdr:rowOff>147655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595382"/>
          <a:ext cx="838200" cy="75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100611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78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122184</xdr:rowOff>
    </xdr:from>
    <xdr:to>
      <xdr:col>55</xdr:col>
      <xdr:colOff>50800</xdr:colOff>
      <xdr:row>75</xdr:row>
      <xdr:rowOff>52334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0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17765</xdr:rowOff>
    </xdr:from>
    <xdr:to>
      <xdr:col>50</xdr:col>
      <xdr:colOff>114300</xdr:colOff>
      <xdr:row>77</xdr:row>
      <xdr:rowOff>147655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219415"/>
          <a:ext cx="889000" cy="1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142027</xdr:rowOff>
    </xdr:from>
    <xdr:to>
      <xdr:col>50</xdr:col>
      <xdr:colOff>165100</xdr:colOff>
      <xdr:row>77</xdr:row>
      <xdr:rowOff>72177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88704</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294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168275</xdr:rowOff>
    </xdr:from>
    <xdr:to>
      <xdr:col>45</xdr:col>
      <xdr:colOff>177800</xdr:colOff>
      <xdr:row>77</xdr:row>
      <xdr:rowOff>17765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855575"/>
          <a:ext cx="889000" cy="3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76130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29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106828</xdr:rowOff>
    </xdr:from>
    <xdr:to>
      <xdr:col>41</xdr:col>
      <xdr:colOff>50800</xdr:colOff>
      <xdr:row>74</xdr:row>
      <xdr:rowOff>168275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279778"/>
          <a:ext cx="889000" cy="5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98272</xdr:rowOff>
    </xdr:from>
    <xdr:to>
      <xdr:col>41</xdr:col>
      <xdr:colOff>101600</xdr:colOff>
      <xdr:row>74</xdr:row>
      <xdr:rowOff>28422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6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44949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150576</xdr:rowOff>
    </xdr:from>
    <xdr:to>
      <xdr:col>36</xdr:col>
      <xdr:colOff>165100</xdr:colOff>
      <xdr:row>74</xdr:row>
      <xdr:rowOff>80726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66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71853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28732</xdr:rowOff>
    </xdr:from>
    <xdr:to>
      <xdr:col>55</xdr:col>
      <xdr:colOff>50800</xdr:colOff>
      <xdr:row>73</xdr:row>
      <xdr:rowOff>130332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5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51609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39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96855</xdr:rowOff>
    </xdr:from>
    <xdr:to>
      <xdr:col>50</xdr:col>
      <xdr:colOff>165100</xdr:colOff>
      <xdr:row>78</xdr:row>
      <xdr:rowOff>27005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18132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9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138415</xdr:rowOff>
    </xdr:from>
    <xdr:to>
      <xdr:col>46</xdr:col>
      <xdr:colOff>38100</xdr:colOff>
      <xdr:row>77</xdr:row>
      <xdr:rowOff>68565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59692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26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117475</xdr:rowOff>
    </xdr:from>
    <xdr:to>
      <xdr:col>41</xdr:col>
      <xdr:colOff>101600</xdr:colOff>
      <xdr:row>75</xdr:row>
      <xdr:rowOff>47625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38752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56028</xdr:rowOff>
    </xdr:from>
    <xdr:to>
      <xdr:col>36</xdr:col>
      <xdr:colOff>165100</xdr:colOff>
      <xdr:row>71</xdr:row>
      <xdr:rowOff>157628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22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2705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0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12872</xdr:rowOff>
    </xdr:from>
    <xdr:to>
      <xdr:col>54</xdr:col>
      <xdr:colOff>189865</xdr:colOff>
      <xdr:row>99</xdr:row>
      <xdr:rowOff>54639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86272"/>
          <a:ext cx="1270" cy="124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58466</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54639</xdr:rowOff>
    </xdr:from>
    <xdr:to>
      <xdr:col>55</xdr:col>
      <xdr:colOff>88900</xdr:colOff>
      <xdr:row>99</xdr:row>
      <xdr:rowOff>54639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2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130999</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12872</xdr:rowOff>
    </xdr:from>
    <xdr:to>
      <xdr:col>55</xdr:col>
      <xdr:colOff>88900</xdr:colOff>
      <xdr:row>92</xdr:row>
      <xdr:rowOff>12872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8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118509</xdr:rowOff>
    </xdr:from>
    <xdr:to>
      <xdr:col>55</xdr:col>
      <xdr:colOff>0</xdr:colOff>
      <xdr:row>97</xdr:row>
      <xdr:rowOff>144776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49159"/>
          <a:ext cx="838200" cy="2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127906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58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149479</xdr:rowOff>
    </xdr:from>
    <xdr:to>
      <xdr:col>55</xdr:col>
      <xdr:colOff>50800</xdr:colOff>
      <xdr:row>98</xdr:row>
      <xdr:rowOff>79629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118509</xdr:rowOff>
    </xdr:from>
    <xdr:to>
      <xdr:col>50</xdr:col>
      <xdr:colOff>114300</xdr:colOff>
      <xdr:row>97</xdr:row>
      <xdr:rowOff>124155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49159"/>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30561</xdr:rowOff>
    </xdr:from>
    <xdr:to>
      <xdr:col>50</xdr:col>
      <xdr:colOff>165100</xdr:colOff>
      <xdr:row>98</xdr:row>
      <xdr:rowOff>132161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123288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124155</xdr:rowOff>
    </xdr:from>
    <xdr:to>
      <xdr:col>45</xdr:col>
      <xdr:colOff>177800</xdr:colOff>
      <xdr:row>98</xdr:row>
      <xdr:rowOff>104336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54805"/>
          <a:ext cx="889000" cy="1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83482</xdr:rowOff>
    </xdr:from>
    <xdr:to>
      <xdr:col>46</xdr:col>
      <xdr:colOff>38100</xdr:colOff>
      <xdr:row>98</xdr:row>
      <xdr:rowOff>13632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1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111010</xdr:rowOff>
    </xdr:from>
    <xdr:to>
      <xdr:col>41</xdr:col>
      <xdr:colOff>50800</xdr:colOff>
      <xdr:row>98</xdr:row>
      <xdr:rowOff>104336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70210"/>
          <a:ext cx="889000" cy="33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52005</xdr:rowOff>
    </xdr:from>
    <xdr:to>
      <xdr:col>41</xdr:col>
      <xdr:colOff>101600</xdr:colOff>
      <xdr:row>96</xdr:row>
      <xdr:rowOff>153605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170132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28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92557</xdr:rowOff>
    </xdr:from>
    <xdr:to>
      <xdr:col>36</xdr:col>
      <xdr:colOff>165100</xdr:colOff>
      <xdr:row>97</xdr:row>
      <xdr:rowOff>22707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93976</xdr:rowOff>
    </xdr:from>
    <xdr:to>
      <xdr:col>55</xdr:col>
      <xdr:colOff>50800</xdr:colOff>
      <xdr:row>98</xdr:row>
      <xdr:rowOff>24126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2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116853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67709</xdr:rowOff>
    </xdr:from>
    <xdr:to>
      <xdr:col>50</xdr:col>
      <xdr:colOff>165100</xdr:colOff>
      <xdr:row>97</xdr:row>
      <xdr:rowOff>169309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14386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73355</xdr:rowOff>
    </xdr:from>
    <xdr:to>
      <xdr:col>46</xdr:col>
      <xdr:colOff>38100</xdr:colOff>
      <xdr:row>98</xdr:row>
      <xdr:rowOff>3505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20032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53536</xdr:rowOff>
    </xdr:from>
    <xdr:to>
      <xdr:col>41</xdr:col>
      <xdr:colOff>101600</xdr:colOff>
      <xdr:row>98</xdr:row>
      <xdr:rowOff>155136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146263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4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60210</xdr:rowOff>
    </xdr:from>
    <xdr:to>
      <xdr:col>36</xdr:col>
      <xdr:colOff>165100</xdr:colOff>
      <xdr:row>96</xdr:row>
      <xdr:rowOff>161810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6887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9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83693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7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30370</xdr:rowOff>
    </xdr:from>
    <xdr:ext cx="469744"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83693</xdr:rowOff>
    </xdr:from>
    <xdr:to>
      <xdr:col>86</xdr:col>
      <xdr:colOff>25400</xdr:colOff>
      <xdr:row>30</xdr:row>
      <xdr:rowOff>83693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35306</xdr:rowOff>
    </xdr:from>
    <xdr:to>
      <xdr:col>85</xdr:col>
      <xdr:colOff>127000</xdr:colOff>
      <xdr:row>38</xdr:row>
      <xdr:rowOff>26162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036056"/>
          <a:ext cx="838200" cy="50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132668</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133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154241</xdr:rowOff>
    </xdr:from>
    <xdr:to>
      <xdr:col>85</xdr:col>
      <xdr:colOff>177800</xdr:colOff>
      <xdr:row>36</xdr:row>
      <xdr:rowOff>84391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15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129603</xdr:rowOff>
    </xdr:from>
    <xdr:to>
      <xdr:col>81</xdr:col>
      <xdr:colOff>50800</xdr:colOff>
      <xdr:row>38</xdr:row>
      <xdr:rowOff>26162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73253"/>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33846</xdr:rowOff>
    </xdr:from>
    <xdr:to>
      <xdr:col>81</xdr:col>
      <xdr:colOff>101600</xdr:colOff>
      <xdr:row>36</xdr:row>
      <xdr:rowOff>135446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20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151973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59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71120</xdr:rowOff>
    </xdr:from>
    <xdr:to>
      <xdr:col>76</xdr:col>
      <xdr:colOff>114300</xdr:colOff>
      <xdr:row>37</xdr:row>
      <xdr:rowOff>129603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43320"/>
          <a:ext cx="889000" cy="2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16527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64834</xdr:rowOff>
    </xdr:from>
    <xdr:to>
      <xdr:col>71</xdr:col>
      <xdr:colOff>177800</xdr:colOff>
      <xdr:row>36</xdr:row>
      <xdr:rowOff>71120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23703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30607</xdr:rowOff>
    </xdr:from>
    <xdr:to>
      <xdr:col>72</xdr:col>
      <xdr:colOff>38100</xdr:colOff>
      <xdr:row>34</xdr:row>
      <xdr:rowOff>132207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58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148734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56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44323</xdr:rowOff>
    </xdr:from>
    <xdr:to>
      <xdr:col>67</xdr:col>
      <xdr:colOff>101600</xdr:colOff>
      <xdr:row>35</xdr:row>
      <xdr:rowOff>145923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162450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58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155956</xdr:rowOff>
    </xdr:from>
    <xdr:to>
      <xdr:col>85</xdr:col>
      <xdr:colOff>177800</xdr:colOff>
      <xdr:row>35</xdr:row>
      <xdr:rowOff>86106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59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7383</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146812</xdr:rowOff>
    </xdr:from>
    <xdr:to>
      <xdr:col>81</xdr:col>
      <xdr:colOff>101600</xdr:colOff>
      <xdr:row>38</xdr:row>
      <xdr:rowOff>76962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68089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78803</xdr:rowOff>
    </xdr:from>
    <xdr:to>
      <xdr:col>76</xdr:col>
      <xdr:colOff>165100</xdr:colOff>
      <xdr:row>38</xdr:row>
      <xdr:rowOff>8953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5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20320</xdr:rowOff>
    </xdr:from>
    <xdr:to>
      <xdr:col>72</xdr:col>
      <xdr:colOff>38100</xdr:colOff>
      <xdr:row>36</xdr:row>
      <xdr:rowOff>121920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113047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14034</xdr:rowOff>
    </xdr:from>
    <xdr:to>
      <xdr:col>67</xdr:col>
      <xdr:colOff>101600</xdr:colOff>
      <xdr:row>36</xdr:row>
      <xdr:rowOff>115634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1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106761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27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50317</xdr:rowOff>
    </xdr:from>
    <xdr:to>
      <xdr:col>85</xdr:col>
      <xdr:colOff>127000</xdr:colOff>
      <xdr:row>71</xdr:row>
      <xdr:rowOff>64071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223267"/>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45076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389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50317</xdr:rowOff>
    </xdr:from>
    <xdr:to>
      <xdr:col>81</xdr:col>
      <xdr:colOff>50800</xdr:colOff>
      <xdr:row>71</xdr:row>
      <xdr:rowOff>138900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223267"/>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93692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75006</xdr:rowOff>
    </xdr:from>
    <xdr:to>
      <xdr:col>76</xdr:col>
      <xdr:colOff>114300</xdr:colOff>
      <xdr:row>71</xdr:row>
      <xdr:rowOff>138900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247956"/>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142117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103772</xdr:rowOff>
    </xdr:from>
    <xdr:to>
      <xdr:col>71</xdr:col>
      <xdr:colOff>177800</xdr:colOff>
      <xdr:row>71</xdr:row>
      <xdr:rowOff>75006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10527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138240</xdr:rowOff>
    </xdr:from>
    <xdr:to>
      <xdr:col>72</xdr:col>
      <xdr:colOff>38100</xdr:colOff>
      <xdr:row>77</xdr:row>
      <xdr:rowOff>68390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59517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113398</xdr:rowOff>
    </xdr:from>
    <xdr:to>
      <xdr:col>67</xdr:col>
      <xdr:colOff>101600</xdr:colOff>
      <xdr:row>77</xdr:row>
      <xdr:rowOff>43548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34675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13271</xdr:rowOff>
    </xdr:from>
    <xdr:to>
      <xdr:col>85</xdr:col>
      <xdr:colOff>177800</xdr:colOff>
      <xdr:row>71</xdr:row>
      <xdr:rowOff>114871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1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136034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1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170967</xdr:rowOff>
    </xdr:from>
    <xdr:to>
      <xdr:col>81</xdr:col>
      <xdr:colOff>101600</xdr:colOff>
      <xdr:row>71</xdr:row>
      <xdr:rowOff>101117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17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117644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19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88100</xdr:rowOff>
    </xdr:from>
    <xdr:to>
      <xdr:col>76</xdr:col>
      <xdr:colOff>165100</xdr:colOff>
      <xdr:row>72</xdr:row>
      <xdr:rowOff>18250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2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34777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0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24206</xdr:rowOff>
    </xdr:from>
    <xdr:to>
      <xdr:col>72</xdr:col>
      <xdr:colOff>38100</xdr:colOff>
      <xdr:row>71</xdr:row>
      <xdr:rowOff>125806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1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142333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19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52972</xdr:rowOff>
    </xdr:from>
    <xdr:to>
      <xdr:col>67</xdr:col>
      <xdr:colOff>101600</xdr:colOff>
      <xdr:row>70</xdr:row>
      <xdr:rowOff>154572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0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171099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18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108762</xdr:rowOff>
    </xdr:from>
    <xdr:to>
      <xdr:col>85</xdr:col>
      <xdr:colOff>127000</xdr:colOff>
      <xdr:row>96</xdr:row>
      <xdr:rowOff>169360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567962"/>
          <a:ext cx="8382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53115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45707</xdr:rowOff>
    </xdr:from>
    <xdr:to>
      <xdr:col>81</xdr:col>
      <xdr:colOff>50800</xdr:colOff>
      <xdr:row>96</xdr:row>
      <xdr:rowOff>169360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504907"/>
          <a:ext cx="889000" cy="1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44753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45707</xdr:rowOff>
    </xdr:from>
    <xdr:to>
      <xdr:col>76</xdr:col>
      <xdr:colOff>114300</xdr:colOff>
      <xdr:row>97</xdr:row>
      <xdr:rowOff>32486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504907"/>
          <a:ext cx="889000" cy="1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44390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32486</xdr:rowOff>
    </xdr:from>
    <xdr:to>
      <xdr:col>71</xdr:col>
      <xdr:colOff>177800</xdr:colOff>
      <xdr:row>97</xdr:row>
      <xdr:rowOff>153530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63136"/>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16833</xdr:rowOff>
    </xdr:from>
    <xdr:to>
      <xdr:col>72</xdr:col>
      <xdr:colOff>38100</xdr:colOff>
      <xdr:row>97</xdr:row>
      <xdr:rowOff>118433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109560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75718</xdr:rowOff>
    </xdr:from>
    <xdr:to>
      <xdr:col>67</xdr:col>
      <xdr:colOff>101600</xdr:colOff>
      <xdr:row>98</xdr:row>
      <xdr:rowOff>5868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22395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57962</xdr:rowOff>
    </xdr:from>
    <xdr:to>
      <xdr:col>85</xdr:col>
      <xdr:colOff>177800</xdr:colOff>
      <xdr:row>96</xdr:row>
      <xdr:rowOff>159562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80839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3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118560</xdr:rowOff>
    </xdr:from>
    <xdr:to>
      <xdr:col>81</xdr:col>
      <xdr:colOff>101600</xdr:colOff>
      <xdr:row>97</xdr:row>
      <xdr:rowOff>48710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65237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3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166357</xdr:rowOff>
    </xdr:from>
    <xdr:to>
      <xdr:col>76</xdr:col>
      <xdr:colOff>165100</xdr:colOff>
      <xdr:row>96</xdr:row>
      <xdr:rowOff>96507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4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113034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2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153136</xdr:rowOff>
    </xdr:from>
    <xdr:to>
      <xdr:col>72</xdr:col>
      <xdr:colOff>38100</xdr:colOff>
      <xdr:row>97</xdr:row>
      <xdr:rowOff>83286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99813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3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102730</xdr:rowOff>
    </xdr:from>
    <xdr:to>
      <xdr:col>67</xdr:col>
      <xdr:colOff>101600</xdr:colOff>
      <xdr:row>98</xdr:row>
      <xdr:rowOff>32880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24007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147646</xdr:rowOff>
    </xdr:from>
    <xdr:to>
      <xdr:col>116</xdr:col>
      <xdr:colOff>63500</xdr:colOff>
      <xdr:row>38</xdr:row>
      <xdr:rowOff>157662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91296"/>
          <a:ext cx="838200" cy="18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7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157662</xdr:rowOff>
    </xdr:from>
    <xdr:to>
      <xdr:col>111</xdr:col>
      <xdr:colOff>177800</xdr:colOff>
      <xdr:row>38</xdr:row>
      <xdr:rowOff>159186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727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66057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159186</xdr:rowOff>
    </xdr:from>
    <xdr:to>
      <xdr:col>107</xdr:col>
      <xdr:colOff>50800</xdr:colOff>
      <xdr:row>38</xdr:row>
      <xdr:rowOff>161036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74286"/>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61376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159948</xdr:rowOff>
    </xdr:from>
    <xdr:to>
      <xdr:col>102</xdr:col>
      <xdr:colOff>114300</xdr:colOff>
      <xdr:row>38</xdr:row>
      <xdr:rowOff>161036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7504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162923</xdr:rowOff>
    </xdr:from>
    <xdr:to>
      <xdr:col>102</xdr:col>
      <xdr:colOff>165100</xdr:colOff>
      <xdr:row>37</xdr:row>
      <xdr:rowOff>93073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109600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1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95649</xdr:rowOff>
    </xdr:from>
    <xdr:to>
      <xdr:col>98</xdr:col>
      <xdr:colOff>38100</xdr:colOff>
      <xdr:row>38</xdr:row>
      <xdr:rowOff>25799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3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42326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21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96846</xdr:rowOff>
    </xdr:from>
    <xdr:to>
      <xdr:col>116</xdr:col>
      <xdr:colOff>114300</xdr:colOff>
      <xdr:row>38</xdr:row>
      <xdr:rowOff>26997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404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75273</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1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106862</xdr:rowOff>
    </xdr:from>
    <xdr:to>
      <xdr:col>112</xdr:col>
      <xdr:colOff>38100</xdr:colOff>
      <xdr:row>39</xdr:row>
      <xdr:rowOff>37012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28139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71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108386</xdr:rowOff>
    </xdr:from>
    <xdr:to>
      <xdr:col>107</xdr:col>
      <xdr:colOff>101600</xdr:colOff>
      <xdr:row>39</xdr:row>
      <xdr:rowOff>38536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29663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7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110236</xdr:rowOff>
    </xdr:from>
    <xdr:to>
      <xdr:col>102</xdr:col>
      <xdr:colOff>165100</xdr:colOff>
      <xdr:row>39</xdr:row>
      <xdr:rowOff>40386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31513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7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109148</xdr:rowOff>
    </xdr:from>
    <xdr:to>
      <xdr:col>98</xdr:col>
      <xdr:colOff>38100</xdr:colOff>
      <xdr:row>39</xdr:row>
      <xdr:rowOff>39298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30425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71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59324</xdr:rowOff>
    </xdr:from>
    <xdr:to>
      <xdr:col>116</xdr:col>
      <xdr:colOff>62864</xdr:colOff>
      <xdr:row>58</xdr:row>
      <xdr:rowOff>130099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03274"/>
          <a:ext cx="1269" cy="127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133926</xdr:rowOff>
    </xdr:from>
    <xdr:ext cx="378565"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130099</xdr:rowOff>
    </xdr:from>
    <xdr:to>
      <xdr:col>116</xdr:col>
      <xdr:colOff>152400</xdr:colOff>
      <xdr:row>58</xdr:row>
      <xdr:rowOff>130099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6001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59324</xdr:rowOff>
    </xdr:from>
    <xdr:to>
      <xdr:col>116</xdr:col>
      <xdr:colOff>152400</xdr:colOff>
      <xdr:row>51</xdr:row>
      <xdr:rowOff>59324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0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47848</xdr:rowOff>
    </xdr:from>
    <xdr:to>
      <xdr:col>116</xdr:col>
      <xdr:colOff>63500</xdr:colOff>
      <xdr:row>58</xdr:row>
      <xdr:rowOff>118440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20498"/>
          <a:ext cx="838200" cy="2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151920</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5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129043</xdr:rowOff>
    </xdr:from>
    <xdr:to>
      <xdr:col>116</xdr:col>
      <xdr:colOff>114300</xdr:colOff>
      <xdr:row>58</xdr:row>
      <xdr:rowOff>59193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47848</xdr:rowOff>
    </xdr:from>
    <xdr:to>
      <xdr:col>111</xdr:col>
      <xdr:colOff>177800</xdr:colOff>
      <xdr:row>58</xdr:row>
      <xdr:rowOff>118989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20498"/>
          <a:ext cx="889000" cy="24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33670</xdr:rowOff>
    </xdr:from>
    <xdr:to>
      <xdr:col>112</xdr:col>
      <xdr:colOff>38100</xdr:colOff>
      <xdr:row>56</xdr:row>
      <xdr:rowOff>135270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151797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118989</xdr:rowOff>
    </xdr:from>
    <xdr:to>
      <xdr:col>107</xdr:col>
      <xdr:colOff>50800</xdr:colOff>
      <xdr:row>58</xdr:row>
      <xdr:rowOff>119309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6308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26264</xdr:rowOff>
    </xdr:from>
    <xdr:to>
      <xdr:col>107</xdr:col>
      <xdr:colOff>101600</xdr:colOff>
      <xdr:row>56</xdr:row>
      <xdr:rowOff>127864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144391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114646</xdr:rowOff>
    </xdr:from>
    <xdr:to>
      <xdr:col>102</xdr:col>
      <xdr:colOff>114300</xdr:colOff>
      <xdr:row>58</xdr:row>
      <xdr:rowOff>119309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58746"/>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27361</xdr:rowOff>
    </xdr:from>
    <xdr:to>
      <xdr:col>102</xdr:col>
      <xdr:colOff>165100</xdr:colOff>
      <xdr:row>57</xdr:row>
      <xdr:rowOff>128961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0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145488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7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31841</xdr:rowOff>
    </xdr:from>
    <xdr:to>
      <xdr:col>98</xdr:col>
      <xdr:colOff>38100</xdr:colOff>
      <xdr:row>57</xdr:row>
      <xdr:rowOff>133441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149968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7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67640</xdr:rowOff>
    </xdr:from>
    <xdr:to>
      <xdr:col>116</xdr:col>
      <xdr:colOff>114300</xdr:colOff>
      <xdr:row>58</xdr:row>
      <xdr:rowOff>169240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154017</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2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168498</xdr:rowOff>
    </xdr:from>
    <xdr:to>
      <xdr:col>112</xdr:col>
      <xdr:colOff>38100</xdr:colOff>
      <xdr:row>57</xdr:row>
      <xdr:rowOff>98648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89775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8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68189</xdr:rowOff>
    </xdr:from>
    <xdr:to>
      <xdr:col>107</xdr:col>
      <xdr:colOff>101600</xdr:colOff>
      <xdr:row>58</xdr:row>
      <xdr:rowOff>169789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160916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05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68509</xdr:rowOff>
    </xdr:from>
    <xdr:to>
      <xdr:col>102</xdr:col>
      <xdr:colOff>165100</xdr:colOff>
      <xdr:row>58</xdr:row>
      <xdr:rowOff>170109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161236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0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63846</xdr:rowOff>
    </xdr:from>
    <xdr:to>
      <xdr:col>98</xdr:col>
      <xdr:colOff>38100</xdr:colOff>
      <xdr:row>58</xdr:row>
      <xdr:rowOff>165446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156573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0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166492</xdr:rowOff>
    </xdr:from>
    <xdr:to>
      <xdr:col>116</xdr:col>
      <xdr:colOff>62864</xdr:colOff>
      <xdr:row>78</xdr:row>
      <xdr:rowOff>42957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67992"/>
          <a:ext cx="1269" cy="124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46784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42957</xdr:rowOff>
    </xdr:from>
    <xdr:to>
      <xdr:col>116</xdr:col>
      <xdr:colOff>152400</xdr:colOff>
      <xdr:row>78</xdr:row>
      <xdr:rowOff>42957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113169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166492</xdr:rowOff>
    </xdr:from>
    <xdr:to>
      <xdr:col>116</xdr:col>
      <xdr:colOff>152400</xdr:colOff>
      <xdr:row>70</xdr:row>
      <xdr:rowOff>166492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14701</xdr:rowOff>
    </xdr:from>
    <xdr:to>
      <xdr:col>116</xdr:col>
      <xdr:colOff>63500</xdr:colOff>
      <xdr:row>73</xdr:row>
      <xdr:rowOff>5009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359101"/>
          <a:ext cx="8382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164482</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33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14605</xdr:rowOff>
    </xdr:from>
    <xdr:to>
      <xdr:col>116</xdr:col>
      <xdr:colOff>114300</xdr:colOff>
      <xdr:row>72</xdr:row>
      <xdr:rowOff>116205</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35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5009</xdr:rowOff>
    </xdr:from>
    <xdr:to>
      <xdr:col>111</xdr:col>
      <xdr:colOff>177800</xdr:colOff>
      <xdr:row>73</xdr:row>
      <xdr:rowOff>17902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520859"/>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171287</xdr:rowOff>
    </xdr:from>
    <xdr:to>
      <xdr:col>112</xdr:col>
      <xdr:colOff>38100</xdr:colOff>
      <xdr:row>74</xdr:row>
      <xdr:rowOff>101437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92564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7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17902</xdr:rowOff>
    </xdr:from>
    <xdr:to>
      <xdr:col>107</xdr:col>
      <xdr:colOff>50800</xdr:colOff>
      <xdr:row>73</xdr:row>
      <xdr:rowOff>65816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533752"/>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31201</xdr:rowOff>
    </xdr:from>
    <xdr:to>
      <xdr:col>107</xdr:col>
      <xdr:colOff>101600</xdr:colOff>
      <xdr:row>74</xdr:row>
      <xdr:rowOff>132801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123928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1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65816</xdr:rowOff>
    </xdr:from>
    <xdr:to>
      <xdr:col>102</xdr:col>
      <xdr:colOff>114300</xdr:colOff>
      <xdr:row>73</xdr:row>
      <xdr:rowOff>150078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581666"/>
          <a:ext cx="8890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98089</xdr:rowOff>
    </xdr:from>
    <xdr:to>
      <xdr:col>102</xdr:col>
      <xdr:colOff>165100</xdr:colOff>
      <xdr:row>75</xdr:row>
      <xdr:rowOff>28239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7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19366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7062</xdr:rowOff>
    </xdr:from>
    <xdr:to>
      <xdr:col>98</xdr:col>
      <xdr:colOff>38100</xdr:colOff>
      <xdr:row>73</xdr:row>
      <xdr:rowOff>108662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2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125189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135351</xdr:rowOff>
    </xdr:from>
    <xdr:to>
      <xdr:col>116</xdr:col>
      <xdr:colOff>114300</xdr:colOff>
      <xdr:row>72</xdr:row>
      <xdr:rowOff>65501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3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158228</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1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125659</xdr:rowOff>
    </xdr:from>
    <xdr:to>
      <xdr:col>112</xdr:col>
      <xdr:colOff>38100</xdr:colOff>
      <xdr:row>73</xdr:row>
      <xdr:rowOff>55809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4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72336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24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138552</xdr:rowOff>
    </xdr:from>
    <xdr:to>
      <xdr:col>107</xdr:col>
      <xdr:colOff>101600</xdr:colOff>
      <xdr:row>73</xdr:row>
      <xdr:rowOff>68702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4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85229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2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15016</xdr:rowOff>
    </xdr:from>
    <xdr:to>
      <xdr:col>102</xdr:col>
      <xdr:colOff>165100</xdr:colOff>
      <xdr:row>73</xdr:row>
      <xdr:rowOff>116616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5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133143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3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99278</xdr:rowOff>
    </xdr:from>
    <xdr:to>
      <xdr:col>98</xdr:col>
      <xdr:colOff>38100</xdr:colOff>
      <xdr:row>74</xdr:row>
      <xdr:rowOff>29428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20555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7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人件費、物件費及び公債費について類似団体と比較して一人当たりコストが高い状況となっている。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再任用短時間勤務職員の増加、定年年齢の引上げ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、保有している公共施設数が多いこと、過去に交付税算入の少ない起債を多く借り入れていたこと等が要因として考えられる。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引き続き、定員管理方針に基づく取り組み、公共施設最適化計画により施設の統合・見直し、地方債の発行の抑制などに努めていくが、今後も高止まりが続くことが予想される。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85,989
80,001
558.23
49,452,585
48,291,781
826,005
27,966,679
47,284,091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144272</xdr:rowOff>
    </xdr:from>
    <xdr:to>
      <xdr:col>24</xdr:col>
      <xdr:colOff>62865</xdr:colOff>
      <xdr:row>37</xdr:row>
      <xdr:rowOff>149301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87772"/>
          <a:ext cx="1270" cy="120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153128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149301</xdr:rowOff>
    </xdr:from>
    <xdr:to>
      <xdr:col>24</xdr:col>
      <xdr:colOff>152400</xdr:colOff>
      <xdr:row>37</xdr:row>
      <xdr:rowOff>149301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90949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144272</xdr:rowOff>
    </xdr:from>
    <xdr:to>
      <xdr:col>24</xdr:col>
      <xdr:colOff>152400</xdr:colOff>
      <xdr:row>30</xdr:row>
      <xdr:rowOff>144272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106325</xdr:rowOff>
    </xdr:from>
    <xdr:to>
      <xdr:col>24</xdr:col>
      <xdr:colOff>63500</xdr:colOff>
      <xdr:row>38</xdr:row>
      <xdr:rowOff>48260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49975"/>
          <a:ext cx="8382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111320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4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88443</xdr:rowOff>
    </xdr:from>
    <xdr:to>
      <xdr:col>24</xdr:col>
      <xdr:colOff>114300</xdr:colOff>
      <xdr:row>36</xdr:row>
      <xdr:rowOff>18593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48260</xdr:rowOff>
    </xdr:from>
    <xdr:to>
      <xdr:col>19</xdr:col>
      <xdr:colOff>177800</xdr:colOff>
      <xdr:row>39</xdr:row>
      <xdr:rowOff>12141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563360"/>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2946</xdr:rowOff>
    </xdr:from>
    <xdr:to>
      <xdr:col>20</xdr:col>
      <xdr:colOff>38100</xdr:colOff>
      <xdr:row>36</xdr:row>
      <xdr:rowOff>104546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7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121073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40030</xdr:rowOff>
    </xdr:from>
    <xdr:to>
      <xdr:col>15</xdr:col>
      <xdr:colOff>50800</xdr:colOff>
      <xdr:row>39</xdr:row>
      <xdr:rowOff>12141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55130"/>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50495</xdr:rowOff>
    </xdr:from>
    <xdr:to>
      <xdr:col>15</xdr:col>
      <xdr:colOff>101600</xdr:colOff>
      <xdr:row>36</xdr:row>
      <xdr:rowOff>152095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168622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114554</xdr:rowOff>
    </xdr:from>
    <xdr:to>
      <xdr:col>10</xdr:col>
      <xdr:colOff>114300</xdr:colOff>
      <xdr:row>38</xdr:row>
      <xdr:rowOff>40030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58204"/>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119532</xdr:rowOff>
    </xdr:from>
    <xdr:to>
      <xdr:col>10</xdr:col>
      <xdr:colOff>165100</xdr:colOff>
      <xdr:row>38</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66209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135534</xdr:rowOff>
    </xdr:from>
    <xdr:to>
      <xdr:col>6</xdr:col>
      <xdr:colOff>38100</xdr:colOff>
      <xdr:row>37</xdr:row>
      <xdr:rowOff>65684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30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55525</xdr:rowOff>
    </xdr:from>
    <xdr:to>
      <xdr:col>24</xdr:col>
      <xdr:colOff>114300</xdr:colOff>
      <xdr:row>37</xdr:row>
      <xdr:rowOff>157125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141902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168910</xdr:rowOff>
    </xdr:from>
    <xdr:to>
      <xdr:col>20</xdr:col>
      <xdr:colOff>38100</xdr:colOff>
      <xdr:row>38</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90187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132791</xdr:rowOff>
    </xdr:from>
    <xdr:to>
      <xdr:col>15</xdr:col>
      <xdr:colOff>101600</xdr:colOff>
      <xdr:row>39</xdr:row>
      <xdr:rowOff>62941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6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54068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7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160680</xdr:rowOff>
    </xdr:from>
    <xdr:to>
      <xdr:col>10</xdr:col>
      <xdr:colOff>165100</xdr:colOff>
      <xdr:row>38</xdr:row>
      <xdr:rowOff>90830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81957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63754</xdr:rowOff>
    </xdr:from>
    <xdr:to>
      <xdr:col>6</xdr:col>
      <xdr:colOff>38100</xdr:colOff>
      <xdr:row>37</xdr:row>
      <xdr:rowOff>165354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156481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168983</xdr:rowOff>
    </xdr:from>
    <xdr:to>
      <xdr:col>24</xdr:col>
      <xdr:colOff>62865</xdr:colOff>
      <xdr:row>59</xdr:row>
      <xdr:rowOff>34675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98733"/>
          <a:ext cx="1270" cy="55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38502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34675</xdr:rowOff>
    </xdr:from>
    <xdr:to>
      <xdr:col>24</xdr:col>
      <xdr:colOff>152400</xdr:colOff>
      <xdr:row>59</xdr:row>
      <xdr:rowOff>34675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115660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168983</xdr:rowOff>
    </xdr:from>
    <xdr:to>
      <xdr:col>24</xdr:col>
      <xdr:colOff>152400</xdr:colOff>
      <xdr:row>55</xdr:row>
      <xdr:rowOff>168983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9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70510</xdr:rowOff>
    </xdr:from>
    <xdr:to>
      <xdr:col>24</xdr:col>
      <xdr:colOff>63500</xdr:colOff>
      <xdr:row>57</xdr:row>
      <xdr:rowOff>144849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43160"/>
          <a:ext cx="838200" cy="7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124814</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97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146387</xdr:rowOff>
    </xdr:from>
    <xdr:to>
      <xdr:col>24</xdr:col>
      <xdr:colOff>114300</xdr:colOff>
      <xdr:row>58</xdr:row>
      <xdr:rowOff>76537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1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148104</xdr:rowOff>
    </xdr:from>
    <xdr:to>
      <xdr:col>19</xdr:col>
      <xdr:colOff>177800</xdr:colOff>
      <xdr:row>57</xdr:row>
      <xdr:rowOff>144849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49304"/>
          <a:ext cx="889000" cy="16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67651</xdr:rowOff>
    </xdr:from>
    <xdr:to>
      <xdr:col>20</xdr:col>
      <xdr:colOff>38100</xdr:colOff>
      <xdr:row>58</xdr:row>
      <xdr:rowOff>169251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160378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0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49360</xdr:rowOff>
    </xdr:from>
    <xdr:to>
      <xdr:col>15</xdr:col>
      <xdr:colOff>50800</xdr:colOff>
      <xdr:row>56</xdr:row>
      <xdr:rowOff>148104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93310"/>
          <a:ext cx="889000" cy="9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51529</xdr:rowOff>
    </xdr:from>
    <xdr:to>
      <xdr:col>15</xdr:col>
      <xdr:colOff>101600</xdr:colOff>
      <xdr:row>58</xdr:row>
      <xdr:rowOff>153129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9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144256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49360</xdr:rowOff>
    </xdr:from>
    <xdr:to>
      <xdr:col>10</xdr:col>
      <xdr:colOff>114300</xdr:colOff>
      <xdr:row>58</xdr:row>
      <xdr:rowOff>108393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93310"/>
          <a:ext cx="889000" cy="125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80496</xdr:rowOff>
    </xdr:from>
    <xdr:to>
      <xdr:col>10</xdr:col>
      <xdr:colOff>165100</xdr:colOff>
      <xdr:row>53</xdr:row>
      <xdr:rowOff>10646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99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1773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08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33013</xdr:rowOff>
    </xdr:from>
    <xdr:to>
      <xdr:col>6</xdr:col>
      <xdr:colOff>38100</xdr:colOff>
      <xdr:row>59</xdr:row>
      <xdr:rowOff>134613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125740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4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19710</xdr:rowOff>
    </xdr:from>
    <xdr:to>
      <xdr:col>24</xdr:col>
      <xdr:colOff>114300</xdr:colOff>
      <xdr:row>57</xdr:row>
      <xdr:rowOff>121310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42587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94049</xdr:rowOff>
    </xdr:from>
    <xdr:to>
      <xdr:col>20</xdr:col>
      <xdr:colOff>38100</xdr:colOff>
      <xdr:row>58</xdr:row>
      <xdr:rowOff>24199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40726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6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97304</xdr:rowOff>
    </xdr:from>
    <xdr:to>
      <xdr:col>15</xdr:col>
      <xdr:colOff>101600</xdr:colOff>
      <xdr:row>57</xdr:row>
      <xdr:rowOff>27454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9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43981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7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170010</xdr:rowOff>
    </xdr:from>
    <xdr:to>
      <xdr:col>10</xdr:col>
      <xdr:colOff>165100</xdr:colOff>
      <xdr:row>51</xdr:row>
      <xdr:rowOff>100160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116687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51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57593</xdr:rowOff>
    </xdr:from>
    <xdr:to>
      <xdr:col>6</xdr:col>
      <xdr:colOff>38100</xdr:colOff>
      <xdr:row>58</xdr:row>
      <xdr:rowOff>159193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4270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14525</xdr:rowOff>
    </xdr:from>
    <xdr:to>
      <xdr:col>24</xdr:col>
      <xdr:colOff>62865</xdr:colOff>
      <xdr:row>77</xdr:row>
      <xdr:rowOff>17007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16025"/>
          <a:ext cx="1270" cy="1202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20834</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2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17007</xdr:rowOff>
    </xdr:from>
    <xdr:to>
      <xdr:col>24</xdr:col>
      <xdr:colOff>152400</xdr:colOff>
      <xdr:row>77</xdr:row>
      <xdr:rowOff>17007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1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132652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9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14525</xdr:rowOff>
    </xdr:from>
    <xdr:to>
      <xdr:col>24</xdr:col>
      <xdr:colOff>152400</xdr:colOff>
      <xdr:row>70</xdr:row>
      <xdr:rowOff>14525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1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39116</xdr:rowOff>
    </xdr:from>
    <xdr:to>
      <xdr:col>24</xdr:col>
      <xdr:colOff>63500</xdr:colOff>
      <xdr:row>72</xdr:row>
      <xdr:rowOff>104594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212066"/>
          <a:ext cx="838200" cy="23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53742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226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75315</xdr:rowOff>
    </xdr:from>
    <xdr:to>
      <xdr:col>24</xdr:col>
      <xdr:colOff>114300</xdr:colOff>
      <xdr:row>72</xdr:row>
      <xdr:rowOff>5465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24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45582</xdr:rowOff>
    </xdr:from>
    <xdr:to>
      <xdr:col>19</xdr:col>
      <xdr:colOff>177800</xdr:colOff>
      <xdr:row>72</xdr:row>
      <xdr:rowOff>104594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218532"/>
          <a:ext cx="889000" cy="2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165187</xdr:rowOff>
    </xdr:from>
    <xdr:to>
      <xdr:col>20</xdr:col>
      <xdr:colOff>38100</xdr:colOff>
      <xdr:row>74</xdr:row>
      <xdr:rowOff>95337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6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86464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7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45582</xdr:rowOff>
    </xdr:from>
    <xdr:to>
      <xdr:col>15</xdr:col>
      <xdr:colOff>50800</xdr:colOff>
      <xdr:row>75</xdr:row>
      <xdr:rowOff>56097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218532"/>
          <a:ext cx="889000" cy="69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88181</xdr:rowOff>
    </xdr:from>
    <xdr:to>
      <xdr:col>15</xdr:col>
      <xdr:colOff>101600</xdr:colOff>
      <xdr:row>73</xdr:row>
      <xdr:rowOff>18331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43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2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56097</xdr:rowOff>
    </xdr:from>
    <xdr:to>
      <xdr:col>10</xdr:col>
      <xdr:colOff>114300</xdr:colOff>
      <xdr:row>76</xdr:row>
      <xdr:rowOff>99499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914847"/>
          <a:ext cx="889000" cy="2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52749</xdr:rowOff>
    </xdr:from>
    <xdr:to>
      <xdr:col>10</xdr:col>
      <xdr:colOff>165100</xdr:colOff>
      <xdr:row>77</xdr:row>
      <xdr:rowOff>154349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145476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4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56766</xdr:rowOff>
    </xdr:from>
    <xdr:to>
      <xdr:col>6</xdr:col>
      <xdr:colOff>38100</xdr:colOff>
      <xdr:row>78</xdr:row>
      <xdr:rowOff>158366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2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149493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52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159766</xdr:rowOff>
    </xdr:from>
    <xdr:to>
      <xdr:col>24</xdr:col>
      <xdr:colOff>114300</xdr:colOff>
      <xdr:row>71</xdr:row>
      <xdr:rowOff>89916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1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11193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01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53794</xdr:rowOff>
    </xdr:from>
    <xdr:to>
      <xdr:col>20</xdr:col>
      <xdr:colOff>38100</xdr:colOff>
      <xdr:row>72</xdr:row>
      <xdr:rowOff>155394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3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471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17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166232</xdr:rowOff>
    </xdr:from>
    <xdr:to>
      <xdr:col>15</xdr:col>
      <xdr:colOff>101600</xdr:colOff>
      <xdr:row>71</xdr:row>
      <xdr:rowOff>96382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1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112909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94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5297</xdr:rowOff>
    </xdr:from>
    <xdr:to>
      <xdr:col>10</xdr:col>
      <xdr:colOff>165100</xdr:colOff>
      <xdr:row>75</xdr:row>
      <xdr:rowOff>106897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123424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3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48699</xdr:rowOff>
    </xdr:from>
    <xdr:to>
      <xdr:col>6</xdr:col>
      <xdr:colOff>38100</xdr:colOff>
      <xdr:row>76</xdr:row>
      <xdr:rowOff>150299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166826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5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133719</xdr:rowOff>
    </xdr:from>
    <xdr:to>
      <xdr:col>24</xdr:col>
      <xdr:colOff>62865</xdr:colOff>
      <xdr:row>99</xdr:row>
      <xdr:rowOff>25439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392769"/>
          <a:ext cx="1270" cy="16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29266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25439</xdr:rowOff>
    </xdr:from>
    <xdr:to>
      <xdr:col>24</xdr:col>
      <xdr:colOff>152400</xdr:colOff>
      <xdr:row>99</xdr:row>
      <xdr:rowOff>25439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80396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16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133719</xdr:rowOff>
    </xdr:from>
    <xdr:to>
      <xdr:col>24</xdr:col>
      <xdr:colOff>152400</xdr:colOff>
      <xdr:row>89</xdr:row>
      <xdr:rowOff>133719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39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162140</xdr:rowOff>
    </xdr:from>
    <xdr:to>
      <xdr:col>24</xdr:col>
      <xdr:colOff>63500</xdr:colOff>
      <xdr:row>93</xdr:row>
      <xdr:rowOff>134365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5592640"/>
          <a:ext cx="838200" cy="4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56430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00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78003</xdr:rowOff>
    </xdr:from>
    <xdr:to>
      <xdr:col>24</xdr:col>
      <xdr:colOff>114300</xdr:colOff>
      <xdr:row>94</xdr:row>
      <xdr:rowOff>8153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02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134365</xdr:rowOff>
    </xdr:from>
    <xdr:to>
      <xdr:col>19</xdr:col>
      <xdr:colOff>177800</xdr:colOff>
      <xdr:row>93</xdr:row>
      <xdr:rowOff>156159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079215"/>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154623</xdr:rowOff>
    </xdr:from>
    <xdr:to>
      <xdr:col>20</xdr:col>
      <xdr:colOff>38100</xdr:colOff>
      <xdr:row>95</xdr:row>
      <xdr:rowOff>84773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2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100800</xdr:rowOff>
    </xdr:from>
    <xdr:to>
      <xdr:col>15</xdr:col>
      <xdr:colOff>50800</xdr:colOff>
      <xdr:row>93</xdr:row>
      <xdr:rowOff>156159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045650"/>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51639</xdr:rowOff>
    </xdr:from>
    <xdr:to>
      <xdr:col>15</xdr:col>
      <xdr:colOff>101600</xdr:colOff>
      <xdr:row>94</xdr:row>
      <xdr:rowOff>153239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16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144366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8522</xdr:rowOff>
    </xdr:from>
    <xdr:to>
      <xdr:col>10</xdr:col>
      <xdr:colOff>114300</xdr:colOff>
      <xdr:row>93</xdr:row>
      <xdr:rowOff>100800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610472"/>
          <a:ext cx="889000" cy="4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165519</xdr:rowOff>
    </xdr:from>
    <xdr:to>
      <xdr:col>10</xdr:col>
      <xdr:colOff>165100</xdr:colOff>
      <xdr:row>96</xdr:row>
      <xdr:rowOff>95669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86796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111340</xdr:rowOff>
    </xdr:from>
    <xdr:to>
      <xdr:col>24</xdr:col>
      <xdr:colOff>114300</xdr:colOff>
      <xdr:row>91</xdr:row>
      <xdr:rowOff>41490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5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134217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3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83565</xdr:rowOff>
    </xdr:from>
    <xdr:to>
      <xdr:col>20</xdr:col>
      <xdr:colOff>38100</xdr:colOff>
      <xdr:row>94</xdr:row>
      <xdr:rowOff>13715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30242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105359</xdr:rowOff>
    </xdr:from>
    <xdr:to>
      <xdr:col>15</xdr:col>
      <xdr:colOff>101600</xdr:colOff>
      <xdr:row>94</xdr:row>
      <xdr:rowOff>35509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52036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50000</xdr:rowOff>
    </xdr:from>
    <xdr:to>
      <xdr:col>10</xdr:col>
      <xdr:colOff>165100</xdr:colOff>
      <xdr:row>93</xdr:row>
      <xdr:rowOff>151600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9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168127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7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129172</xdr:rowOff>
    </xdr:from>
    <xdr:to>
      <xdr:col>6</xdr:col>
      <xdr:colOff>38100</xdr:colOff>
      <xdr:row>91</xdr:row>
      <xdr:rowOff>59322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5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75849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3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19413</xdr:rowOff>
    </xdr:from>
    <xdr:to>
      <xdr:col>55</xdr:col>
      <xdr:colOff>0</xdr:colOff>
      <xdr:row>35</xdr:row>
      <xdr:rowOff>30299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02016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110688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5768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35742</xdr:rowOff>
    </xdr:from>
    <xdr:to>
      <xdr:col>50</xdr:col>
      <xdr:colOff>114300</xdr:colOff>
      <xdr:row>35</xdr:row>
      <xdr:rowOff>30299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693592"/>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166931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6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35742</xdr:rowOff>
    </xdr:from>
    <xdr:to>
      <xdr:col>45</xdr:col>
      <xdr:colOff>177800</xdr:colOff>
      <xdr:row>35</xdr:row>
      <xdr:rowOff>36830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693592"/>
          <a:ext cx="889000" cy="34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117946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1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70031</xdr:rowOff>
    </xdr:from>
    <xdr:to>
      <xdr:col>41</xdr:col>
      <xdr:colOff>50800</xdr:colOff>
      <xdr:row>35</xdr:row>
      <xdr:rowOff>36830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899331"/>
          <a:ext cx="8890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74204</xdr:rowOff>
    </xdr:from>
    <xdr:to>
      <xdr:col>41</xdr:col>
      <xdr:colOff>101600</xdr:colOff>
      <xdr:row>32</xdr:row>
      <xdr:rowOff>4354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538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20881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16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106317</xdr:rowOff>
    </xdr:from>
    <xdr:to>
      <xdr:col>36</xdr:col>
      <xdr:colOff>165100</xdr:colOff>
      <xdr:row>31</xdr:row>
      <xdr:rowOff>36467</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524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52994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0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140063</xdr:rowOff>
    </xdr:from>
    <xdr:to>
      <xdr:col>55</xdr:col>
      <xdr:colOff>50800</xdr:colOff>
      <xdr:row>35</xdr:row>
      <xdr:rowOff>70213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118490</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47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150949</xdr:rowOff>
    </xdr:from>
    <xdr:to>
      <xdr:col>50</xdr:col>
      <xdr:colOff>165100</xdr:colOff>
      <xdr:row>35</xdr:row>
      <xdr:rowOff>81099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98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97626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75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156392</xdr:rowOff>
    </xdr:from>
    <xdr:to>
      <xdr:col>46</xdr:col>
      <xdr:colOff>38100</xdr:colOff>
      <xdr:row>33</xdr:row>
      <xdr:rowOff>86542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6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103069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4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157480</xdr:rowOff>
    </xdr:from>
    <xdr:to>
      <xdr:col>41</xdr:col>
      <xdr:colOff>101600</xdr:colOff>
      <xdr:row>35</xdr:row>
      <xdr:rowOff>87630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78757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07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19231</xdr:rowOff>
    </xdr:from>
    <xdr:to>
      <xdr:col>36</xdr:col>
      <xdr:colOff>165100</xdr:colOff>
      <xdr:row>34</xdr:row>
      <xdr:rowOff>120831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111958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41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39401</xdr:rowOff>
    </xdr:from>
    <xdr:to>
      <xdr:col>55</xdr:col>
      <xdr:colOff>0</xdr:colOff>
      <xdr:row>56</xdr:row>
      <xdr:rowOff>56756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640601"/>
          <a:ext cx="8382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164310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29725</xdr:rowOff>
    </xdr:from>
    <xdr:to>
      <xdr:col>50</xdr:col>
      <xdr:colOff>114300</xdr:colOff>
      <xdr:row>56</xdr:row>
      <xdr:rowOff>39401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630925"/>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113504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29725</xdr:rowOff>
    </xdr:from>
    <xdr:to>
      <xdr:col>45</xdr:col>
      <xdr:colOff>177800</xdr:colOff>
      <xdr:row>56</xdr:row>
      <xdr:rowOff>156940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630925"/>
          <a:ext cx="889000" cy="1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7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129432</xdr:rowOff>
    </xdr:from>
    <xdr:to>
      <xdr:col>41</xdr:col>
      <xdr:colOff>50800</xdr:colOff>
      <xdr:row>56</xdr:row>
      <xdr:rowOff>156940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73063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94311</xdr:rowOff>
    </xdr:from>
    <xdr:to>
      <xdr:col>41</xdr:col>
      <xdr:colOff>101600</xdr:colOff>
      <xdr:row>58</xdr:row>
      <xdr:rowOff>24461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15588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9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5956</xdr:rowOff>
    </xdr:from>
    <xdr:to>
      <xdr:col>55</xdr:col>
      <xdr:colOff>50800</xdr:colOff>
      <xdr:row>56</xdr:row>
      <xdr:rowOff>107556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28833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160051</xdr:rowOff>
    </xdr:from>
    <xdr:to>
      <xdr:col>50</xdr:col>
      <xdr:colOff>165100</xdr:colOff>
      <xdr:row>56</xdr:row>
      <xdr:rowOff>90201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106728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3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150375</xdr:rowOff>
    </xdr:from>
    <xdr:to>
      <xdr:col>46</xdr:col>
      <xdr:colOff>38100</xdr:colOff>
      <xdr:row>56</xdr:row>
      <xdr:rowOff>80525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5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97052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3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106140</xdr:rowOff>
    </xdr:from>
    <xdr:to>
      <xdr:col>41</xdr:col>
      <xdr:colOff>101600</xdr:colOff>
      <xdr:row>57</xdr:row>
      <xdr:rowOff>36290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52817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4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78632</xdr:rowOff>
    </xdr:from>
    <xdr:to>
      <xdr:col>36</xdr:col>
      <xdr:colOff>165100</xdr:colOff>
      <xdr:row>57</xdr:row>
      <xdr:rowOff>8782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25309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73677</xdr:rowOff>
    </xdr:from>
    <xdr:ext cx="46717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136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96114</xdr:rowOff>
    </xdr:from>
    <xdr:to>
      <xdr:col>54</xdr:col>
      <xdr:colOff>189865</xdr:colOff>
      <xdr:row>78</xdr:row>
      <xdr:rowOff>121793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9064"/>
          <a:ext cx="1270" cy="122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125620</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121793</xdr:rowOff>
    </xdr:from>
    <xdr:to>
      <xdr:col>55</xdr:col>
      <xdr:colOff>88900</xdr:colOff>
      <xdr:row>78</xdr:row>
      <xdr:rowOff>121793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49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42791</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96114</xdr:rowOff>
    </xdr:from>
    <xdr:to>
      <xdr:col>55</xdr:col>
      <xdr:colOff>88900</xdr:colOff>
      <xdr:row>71</xdr:row>
      <xdr:rowOff>96114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94971</xdr:rowOff>
    </xdr:from>
    <xdr:to>
      <xdr:col>55</xdr:col>
      <xdr:colOff>0</xdr:colOff>
      <xdr:row>77</xdr:row>
      <xdr:rowOff>90170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953721"/>
          <a:ext cx="838200" cy="3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54018</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74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31141</xdr:rowOff>
    </xdr:from>
    <xdr:to>
      <xdr:col>55</xdr:col>
      <xdr:colOff>50800</xdr:colOff>
      <xdr:row>75</xdr:row>
      <xdr:rowOff>132741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288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94971</xdr:rowOff>
    </xdr:from>
    <xdr:to>
      <xdr:col>50</xdr:col>
      <xdr:colOff>114300</xdr:colOff>
      <xdr:row>76</xdr:row>
      <xdr:rowOff>134899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953721"/>
          <a:ext cx="889000" cy="2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41122</xdr:rowOff>
    </xdr:from>
    <xdr:to>
      <xdr:col>50</xdr:col>
      <xdr:colOff>165100</xdr:colOff>
      <xdr:row>73</xdr:row>
      <xdr:rowOff>142722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255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159249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3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134899</xdr:rowOff>
    </xdr:from>
    <xdr:to>
      <xdr:col>45</xdr:col>
      <xdr:colOff>177800</xdr:colOff>
      <xdr:row>77</xdr:row>
      <xdr:rowOff>90018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165099"/>
          <a:ext cx="889000" cy="1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166015</xdr:rowOff>
    </xdr:from>
    <xdr:to>
      <xdr:col>46</xdr:col>
      <xdr:colOff>38100</xdr:colOff>
      <xdr:row>73</xdr:row>
      <xdr:rowOff>96165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25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112692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2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90018</xdr:rowOff>
    </xdr:from>
    <xdr:to>
      <xdr:col>41</xdr:col>
      <xdr:colOff>50800</xdr:colOff>
      <xdr:row>79</xdr:row>
      <xdr:rowOff>54127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91668"/>
          <a:ext cx="889000" cy="30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139116</xdr:rowOff>
    </xdr:from>
    <xdr:to>
      <xdr:col>41</xdr:col>
      <xdr:colOff>101600</xdr:colOff>
      <xdr:row>73</xdr:row>
      <xdr:rowOff>69266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24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85793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2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128371</xdr:rowOff>
    </xdr:from>
    <xdr:to>
      <xdr:col>36</xdr:col>
      <xdr:colOff>165100</xdr:colOff>
      <xdr:row>76</xdr:row>
      <xdr:rowOff>58520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29871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75048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7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39370</xdr:rowOff>
    </xdr:from>
    <xdr:to>
      <xdr:col>55</xdr:col>
      <xdr:colOff>50800</xdr:colOff>
      <xdr:row>77</xdr:row>
      <xdr:rowOff>140970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17797</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44171</xdr:rowOff>
    </xdr:from>
    <xdr:to>
      <xdr:col>50</xdr:col>
      <xdr:colOff>165100</xdr:colOff>
      <xdr:row>75</xdr:row>
      <xdr:rowOff>145771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9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136898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9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84099</xdr:rowOff>
    </xdr:from>
    <xdr:to>
      <xdr:col>46</xdr:col>
      <xdr:colOff>38100</xdr:colOff>
      <xdr:row>77</xdr:row>
      <xdr:rowOff>14249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5376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2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39218</xdr:rowOff>
    </xdr:from>
    <xdr:to>
      <xdr:col>41</xdr:col>
      <xdr:colOff>101600</xdr:colOff>
      <xdr:row>77</xdr:row>
      <xdr:rowOff>140818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131945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33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3327</xdr:rowOff>
    </xdr:from>
    <xdr:to>
      <xdr:col>36</xdr:col>
      <xdr:colOff>165100</xdr:colOff>
      <xdr:row>79</xdr:row>
      <xdr:rowOff>104927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96054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4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157226</xdr:rowOff>
    </xdr:from>
    <xdr:to>
      <xdr:col>54</xdr:col>
      <xdr:colOff>189865</xdr:colOff>
      <xdr:row>97</xdr:row>
      <xdr:rowOff>25972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759176"/>
          <a:ext cx="1270" cy="897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29799</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6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25972</xdr:rowOff>
    </xdr:from>
    <xdr:to>
      <xdr:col>55</xdr:col>
      <xdr:colOff>88900</xdr:colOff>
      <xdr:row>97</xdr:row>
      <xdr:rowOff>25972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6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103903</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5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157226</xdr:rowOff>
    </xdr:from>
    <xdr:to>
      <xdr:col>55</xdr:col>
      <xdr:colOff>88900</xdr:colOff>
      <xdr:row>91</xdr:row>
      <xdr:rowOff>157226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75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127355</xdr:rowOff>
    </xdr:from>
    <xdr:to>
      <xdr:col>55</xdr:col>
      <xdr:colOff>0</xdr:colOff>
      <xdr:row>97</xdr:row>
      <xdr:rowOff>25972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86555"/>
          <a:ext cx="8382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167746</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112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144869</xdr:rowOff>
    </xdr:from>
    <xdr:to>
      <xdr:col>55</xdr:col>
      <xdr:colOff>50800</xdr:colOff>
      <xdr:row>95</xdr:row>
      <xdr:rowOff>75019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2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127355</xdr:rowOff>
    </xdr:from>
    <xdr:to>
      <xdr:col>50</xdr:col>
      <xdr:colOff>114300</xdr:colOff>
      <xdr:row>97</xdr:row>
      <xdr:rowOff>32562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86555"/>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157480</xdr:rowOff>
    </xdr:from>
    <xdr:to>
      <xdr:col>50</xdr:col>
      <xdr:colOff>165100</xdr:colOff>
      <xdr:row>95</xdr:row>
      <xdr:rowOff>87630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104157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04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32562</xdr:rowOff>
    </xdr:from>
    <xdr:to>
      <xdr:col>45</xdr:col>
      <xdr:colOff>177800</xdr:colOff>
      <xdr:row>97</xdr:row>
      <xdr:rowOff>163740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63212"/>
          <a:ext cx="889000" cy="1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133744</xdr:rowOff>
    </xdr:from>
    <xdr:to>
      <xdr:col>46</xdr:col>
      <xdr:colOff>38100</xdr:colOff>
      <xdr:row>95</xdr:row>
      <xdr:rowOff>63894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2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80421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0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127699</xdr:rowOff>
    </xdr:from>
    <xdr:to>
      <xdr:col>41</xdr:col>
      <xdr:colOff>50800</xdr:colOff>
      <xdr:row>97</xdr:row>
      <xdr:rowOff>163740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58349"/>
          <a:ext cx="889000" cy="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77279</xdr:rowOff>
    </xdr:from>
    <xdr:to>
      <xdr:col>41</xdr:col>
      <xdr:colOff>101600</xdr:colOff>
      <xdr:row>94</xdr:row>
      <xdr:rowOff>7429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02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23956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7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108369</xdr:rowOff>
    </xdr:from>
    <xdr:to>
      <xdr:col>36</xdr:col>
      <xdr:colOff>165100</xdr:colOff>
      <xdr:row>94</xdr:row>
      <xdr:rowOff>38519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0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55046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58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146622</xdr:rowOff>
    </xdr:from>
    <xdr:to>
      <xdr:col>55</xdr:col>
      <xdr:colOff>50800</xdr:colOff>
      <xdr:row>97</xdr:row>
      <xdr:rowOff>76772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61549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76555</xdr:rowOff>
    </xdr:from>
    <xdr:to>
      <xdr:col>50</xdr:col>
      <xdr:colOff>165100</xdr:colOff>
      <xdr:row>97</xdr:row>
      <xdr:rowOff>6705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169282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153212</xdr:rowOff>
    </xdr:from>
    <xdr:to>
      <xdr:col>46</xdr:col>
      <xdr:colOff>38100</xdr:colOff>
      <xdr:row>97</xdr:row>
      <xdr:rowOff>83362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1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74489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112940</xdr:rowOff>
    </xdr:from>
    <xdr:to>
      <xdr:col>41</xdr:col>
      <xdr:colOff>101600</xdr:colOff>
      <xdr:row>98</xdr:row>
      <xdr:rowOff>43090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4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34217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76899</xdr:rowOff>
    </xdr:from>
    <xdr:to>
      <xdr:col>36</xdr:col>
      <xdr:colOff>165100</xdr:colOff>
      <xdr:row>98</xdr:row>
      <xdr:rowOff>7049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169626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105105</xdr:rowOff>
    </xdr:from>
    <xdr:to>
      <xdr:col>85</xdr:col>
      <xdr:colOff>127000</xdr:colOff>
      <xdr:row>37</xdr:row>
      <xdr:rowOff>407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5591505"/>
          <a:ext cx="838200" cy="75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156786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57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407</xdr:rowOff>
    </xdr:from>
    <xdr:to>
      <xdr:col>81</xdr:col>
      <xdr:colOff>50800</xdr:colOff>
      <xdr:row>37</xdr:row>
      <xdr:rowOff>61290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44057"/>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61290</xdr:rowOff>
    </xdr:from>
    <xdr:to>
      <xdr:col>76</xdr:col>
      <xdr:colOff>114300</xdr:colOff>
      <xdr:row>37</xdr:row>
      <xdr:rowOff>104343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0494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128820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104343</xdr:rowOff>
    </xdr:from>
    <xdr:to>
      <xdr:col>71</xdr:col>
      <xdr:colOff>177800</xdr:colOff>
      <xdr:row>37</xdr:row>
      <xdr:rowOff>125756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47993"/>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16434</xdr:rowOff>
    </xdr:from>
    <xdr:to>
      <xdr:col>72</xdr:col>
      <xdr:colOff>38100</xdr:colOff>
      <xdr:row>38</xdr:row>
      <xdr:rowOff>118034</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109161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6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36855</xdr:rowOff>
    </xdr:from>
    <xdr:to>
      <xdr:col>67</xdr:col>
      <xdr:colOff>101600</xdr:colOff>
      <xdr:row>38</xdr:row>
      <xdr:rowOff>138455</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5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129582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4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54305</xdr:rowOff>
    </xdr:from>
    <xdr:to>
      <xdr:col>85</xdr:col>
      <xdr:colOff>177800</xdr:colOff>
      <xdr:row>32</xdr:row>
      <xdr:rowOff>155905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5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77182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3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121057</xdr:rowOff>
    </xdr:from>
    <xdr:to>
      <xdr:col>81</xdr:col>
      <xdr:colOff>101600</xdr:colOff>
      <xdr:row>37</xdr:row>
      <xdr:rowOff>51207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67734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10490</xdr:rowOff>
    </xdr:from>
    <xdr:to>
      <xdr:col>76</xdr:col>
      <xdr:colOff>165100</xdr:colOff>
      <xdr:row>37</xdr:row>
      <xdr:rowOff>112090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128617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53543</xdr:rowOff>
    </xdr:from>
    <xdr:to>
      <xdr:col>72</xdr:col>
      <xdr:colOff>38100</xdr:colOff>
      <xdr:row>37</xdr:row>
      <xdr:rowOff>155143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7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74956</xdr:rowOff>
    </xdr:from>
    <xdr:to>
      <xdr:col>67</xdr:col>
      <xdr:colOff>101600</xdr:colOff>
      <xdr:row>38</xdr:row>
      <xdr:rowOff>5105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18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21633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9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4140</xdr:rowOff>
    </xdr:from>
    <xdr:to>
      <xdr:col>85</xdr:col>
      <xdr:colOff>126364</xdr:colOff>
      <xdr:row>57</xdr:row>
      <xdr:rowOff>155587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919540"/>
          <a:ext cx="1269" cy="10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159414</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155587</xdr:rowOff>
    </xdr:from>
    <xdr:to>
      <xdr:col>86</xdr:col>
      <xdr:colOff>25400</xdr:colOff>
      <xdr:row>57</xdr:row>
      <xdr:rowOff>155587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2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122267</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4140</xdr:rowOff>
    </xdr:from>
    <xdr:to>
      <xdr:col>86</xdr:col>
      <xdr:colOff>25400</xdr:colOff>
      <xdr:row>52</xdr:row>
      <xdr:rowOff>4140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9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116725</xdr:rowOff>
    </xdr:from>
    <xdr:to>
      <xdr:col>85</xdr:col>
      <xdr:colOff>127000</xdr:colOff>
      <xdr:row>58</xdr:row>
      <xdr:rowOff>134534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89375"/>
          <a:ext cx="838200" cy="18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84848</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1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61971</xdr:rowOff>
    </xdr:from>
    <xdr:to>
      <xdr:col>85</xdr:col>
      <xdr:colOff>177800</xdr:colOff>
      <xdr:row>56</xdr:row>
      <xdr:rowOff>163571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6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134534</xdr:rowOff>
    </xdr:from>
    <xdr:to>
      <xdr:col>81</xdr:col>
      <xdr:colOff>50800</xdr:colOff>
      <xdr:row>59</xdr:row>
      <xdr:rowOff>2105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10078634"/>
          <a:ext cx="889000" cy="3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171036</xdr:rowOff>
    </xdr:from>
    <xdr:to>
      <xdr:col>81</xdr:col>
      <xdr:colOff>101600</xdr:colOff>
      <xdr:row>57</xdr:row>
      <xdr:rowOff>101186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7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117713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4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128887</xdr:rowOff>
    </xdr:from>
    <xdr:to>
      <xdr:col>76</xdr:col>
      <xdr:colOff>114300</xdr:colOff>
      <xdr:row>59</xdr:row>
      <xdr:rowOff>2105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01537"/>
          <a:ext cx="889000" cy="2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152885</xdr:rowOff>
    </xdr:from>
    <xdr:to>
      <xdr:col>76</xdr:col>
      <xdr:colOff>165100</xdr:colOff>
      <xdr:row>57</xdr:row>
      <xdr:rowOff>83035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99562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2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123789</xdr:rowOff>
    </xdr:from>
    <xdr:to>
      <xdr:col>71</xdr:col>
      <xdr:colOff>177800</xdr:colOff>
      <xdr:row>57</xdr:row>
      <xdr:rowOff>128887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896439"/>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53078</xdr:rowOff>
    </xdr:from>
    <xdr:to>
      <xdr:col>72</xdr:col>
      <xdr:colOff>38100</xdr:colOff>
      <xdr:row>56</xdr:row>
      <xdr:rowOff>154678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5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171205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122504</xdr:rowOff>
    </xdr:from>
    <xdr:to>
      <xdr:col>67</xdr:col>
      <xdr:colOff>101600</xdr:colOff>
      <xdr:row>57</xdr:row>
      <xdr:rowOff>52654</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69181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65925</xdr:rowOff>
    </xdr:from>
    <xdr:to>
      <xdr:col>85</xdr:col>
      <xdr:colOff>177800</xdr:colOff>
      <xdr:row>57</xdr:row>
      <xdr:rowOff>167525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152302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83734</xdr:rowOff>
    </xdr:from>
    <xdr:to>
      <xdr:col>81</xdr:col>
      <xdr:colOff>101600</xdr:colOff>
      <xdr:row>59</xdr:row>
      <xdr:rowOff>13884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5011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122755</xdr:rowOff>
    </xdr:from>
    <xdr:to>
      <xdr:col>76</xdr:col>
      <xdr:colOff>165100</xdr:colOff>
      <xdr:row>59</xdr:row>
      <xdr:rowOff>52905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44032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78087</xdr:rowOff>
    </xdr:from>
    <xdr:to>
      <xdr:col>72</xdr:col>
      <xdr:colOff>38100</xdr:colOff>
      <xdr:row>58</xdr:row>
      <xdr:rowOff>8237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170814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72989</xdr:rowOff>
    </xdr:from>
    <xdr:to>
      <xdr:col>67</xdr:col>
      <xdr:colOff>101600</xdr:colOff>
      <xdr:row>58</xdr:row>
      <xdr:rowOff>3139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165716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83693</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85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30370</xdr:rowOff>
    </xdr:from>
    <xdr:ext cx="469744"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83693</xdr:rowOff>
    </xdr:from>
    <xdr:to>
      <xdr:col>86</xdr:col>
      <xdr:colOff>25400</xdr:colOff>
      <xdr:row>70</xdr:row>
      <xdr:rowOff>83693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35306</xdr:rowOff>
    </xdr:from>
    <xdr:to>
      <xdr:col>85</xdr:col>
      <xdr:colOff>127000</xdr:colOff>
      <xdr:row>78</xdr:row>
      <xdr:rowOff>26163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2894056"/>
          <a:ext cx="838200" cy="5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132669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2991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154242</xdr:rowOff>
    </xdr:from>
    <xdr:to>
      <xdr:col>85</xdr:col>
      <xdr:colOff>177800</xdr:colOff>
      <xdr:row>76</xdr:row>
      <xdr:rowOff>84392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0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129603</xdr:rowOff>
    </xdr:from>
    <xdr:to>
      <xdr:col>81</xdr:col>
      <xdr:colOff>50800</xdr:colOff>
      <xdr:row>78</xdr:row>
      <xdr:rowOff>26163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331253"/>
          <a:ext cx="889000" cy="6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33846</xdr:rowOff>
    </xdr:from>
    <xdr:to>
      <xdr:col>81</xdr:col>
      <xdr:colOff>101600</xdr:colOff>
      <xdr:row>76</xdr:row>
      <xdr:rowOff>135446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0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151972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28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71120</xdr:rowOff>
    </xdr:from>
    <xdr:to>
      <xdr:col>76</xdr:col>
      <xdr:colOff>114300</xdr:colOff>
      <xdr:row>77</xdr:row>
      <xdr:rowOff>129603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101320"/>
          <a:ext cx="889000" cy="2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69850</xdr:rowOff>
    </xdr:from>
    <xdr:to>
      <xdr:col>76</xdr:col>
      <xdr:colOff>165100</xdr:colOff>
      <xdr:row>78</xdr:row>
      <xdr:rowOff>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64833</xdr:rowOff>
    </xdr:from>
    <xdr:to>
      <xdr:col>71</xdr:col>
      <xdr:colOff>177800</xdr:colOff>
      <xdr:row>76</xdr:row>
      <xdr:rowOff>71120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095033"/>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28893</xdr:rowOff>
    </xdr:from>
    <xdr:to>
      <xdr:col>72</xdr:col>
      <xdr:colOff>38100</xdr:colOff>
      <xdr:row>74</xdr:row>
      <xdr:rowOff>130493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271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147020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4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44323</xdr:rowOff>
    </xdr:from>
    <xdr:to>
      <xdr:col>67</xdr:col>
      <xdr:colOff>101600</xdr:colOff>
      <xdr:row>75</xdr:row>
      <xdr:rowOff>145923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290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162450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267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155956</xdr:rowOff>
    </xdr:from>
    <xdr:to>
      <xdr:col>85</xdr:col>
      <xdr:colOff>177800</xdr:colOff>
      <xdr:row>75</xdr:row>
      <xdr:rowOff>86106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284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7383</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69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146813</xdr:rowOff>
    </xdr:from>
    <xdr:to>
      <xdr:col>81</xdr:col>
      <xdr:colOff>101600</xdr:colOff>
      <xdr:row>78</xdr:row>
      <xdr:rowOff>76963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68090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44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78803</xdr:rowOff>
    </xdr:from>
    <xdr:to>
      <xdr:col>76</xdr:col>
      <xdr:colOff>165100</xdr:colOff>
      <xdr:row>78</xdr:row>
      <xdr:rowOff>8953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2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37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20320</xdr:rowOff>
    </xdr:from>
    <xdr:to>
      <xdr:col>72</xdr:col>
      <xdr:colOff>38100</xdr:colOff>
      <xdr:row>76</xdr:row>
      <xdr:rowOff>121920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113047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14033</xdr:rowOff>
    </xdr:from>
    <xdr:to>
      <xdr:col>67</xdr:col>
      <xdr:colOff>101600</xdr:colOff>
      <xdr:row>76</xdr:row>
      <xdr:rowOff>115633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0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106760</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13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50318</xdr:rowOff>
    </xdr:from>
    <xdr:to>
      <xdr:col>85</xdr:col>
      <xdr:colOff>127000</xdr:colOff>
      <xdr:row>91</xdr:row>
      <xdr:rowOff>64072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652268"/>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45077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581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50318</xdr:rowOff>
    </xdr:from>
    <xdr:to>
      <xdr:col>81</xdr:col>
      <xdr:colOff>50800</xdr:colOff>
      <xdr:row>91</xdr:row>
      <xdr:rowOff>138900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652268"/>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93693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75006</xdr:rowOff>
    </xdr:from>
    <xdr:to>
      <xdr:col>76</xdr:col>
      <xdr:colOff>114300</xdr:colOff>
      <xdr:row>91</xdr:row>
      <xdr:rowOff>138900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676956"/>
          <a:ext cx="8890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142118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103772</xdr:rowOff>
    </xdr:from>
    <xdr:to>
      <xdr:col>71</xdr:col>
      <xdr:colOff>177800</xdr:colOff>
      <xdr:row>91</xdr:row>
      <xdr:rowOff>75006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53427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138201</xdr:rowOff>
    </xdr:from>
    <xdr:to>
      <xdr:col>72</xdr:col>
      <xdr:colOff>38100</xdr:colOff>
      <xdr:row>97</xdr:row>
      <xdr:rowOff>68351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5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59478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113361</xdr:rowOff>
    </xdr:from>
    <xdr:to>
      <xdr:col>67</xdr:col>
      <xdr:colOff>101600</xdr:colOff>
      <xdr:row>97</xdr:row>
      <xdr:rowOff>43511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7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34638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13272</xdr:rowOff>
    </xdr:from>
    <xdr:to>
      <xdr:col>85</xdr:col>
      <xdr:colOff>177800</xdr:colOff>
      <xdr:row>91</xdr:row>
      <xdr:rowOff>114872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6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136035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56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170968</xdr:rowOff>
    </xdr:from>
    <xdr:to>
      <xdr:col>81</xdr:col>
      <xdr:colOff>101600</xdr:colOff>
      <xdr:row>91</xdr:row>
      <xdr:rowOff>101118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6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117645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37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88100</xdr:rowOff>
    </xdr:from>
    <xdr:to>
      <xdr:col>76</xdr:col>
      <xdr:colOff>165100</xdr:colOff>
      <xdr:row>92</xdr:row>
      <xdr:rowOff>18250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6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34777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46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24206</xdr:rowOff>
    </xdr:from>
    <xdr:to>
      <xdr:col>72</xdr:col>
      <xdr:colOff>38100</xdr:colOff>
      <xdr:row>91</xdr:row>
      <xdr:rowOff>125806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6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142333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4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52972</xdr:rowOff>
    </xdr:from>
    <xdr:to>
      <xdr:col>67</xdr:col>
      <xdr:colOff>101600</xdr:colOff>
      <xdr:row>90</xdr:row>
      <xdr:rowOff>154572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4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171099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2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168910</xdr:rowOff>
    </xdr:from>
    <xdr:to>
      <xdr:col>98</xdr:col>
      <xdr:colOff>38100</xdr:colOff>
      <xdr:row>37</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115587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116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消防費について、共同指令センター整備事業等により増額となっており、類似団体と比較して一人当たりコストが高い状況となっている。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衛生費について、新斎苑整備運営事業等により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増額となっており、類似団体と比較して一人当たりコストが高い状況となっている。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民生費について、住民税非課税世帯等物価高騰支援給付事業等により増額となっており、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財政調整基金について、約９２０百万円を積み立てたが、伊賀市ふるさと応援基金等その他特定目的基金について、約１，０４２百万円の取り崩しにより、実質単年度収支が赤字となった。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中長期的な見通しにより決算剰余金を中心に積み立てるなど実質単年度収支の黒字回復に努める。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国民健康保険事業特別会計について、前年度は保険料の改定により黒字となったが、納付金の増加により再び赤字となった。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法適用の水道事業会計、下水道事業会計、病院事業会計については、赤字は生じていないが、一般会計からの繰出金に依存しているため、歳入の確保と経費の縮減を図り、経営の健全化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前に集中した建設事業の償還について、一定の償還は終えているものの、依然として償還期間が長い事業は残っている。合併後は、償還額以上を起債しないようルール化し、公債費の抑制を図る中で事業実施をしてきたが、新たな大型事業の償還が本格化することから、公債費が高止まりしている。引き続き、地方債発行を抑制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借入額が償還額を上回らないよう、プライマリーバランスを堅持していることにより、地方債現在高が減少したこと、財政調整基金や伊賀市ふるさと応援基金などが増加したことが将来負担比率減少の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財政調整基金への積み立ての増加、ふるさと応援基金等その他特定目的基金の積み立ての増加により、基金全体としても積立額が増加した。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基金全体を見直し、廃止等の検討を行う予定である。特定目的基金については、目的事業への充当を行う。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川上ダム周辺整備事業基金など、整備年度が決まっている基金については、計画的に基金を取り崩して目的のために充当している。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寄附金等を受けて積み立てている基金については、計画的に基金を取り崩して、目的の事業へ充当している。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職員退職手当基金、伊賀市ふるさと応援基金等を積み立てたことによる増加。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基金全体を見直し、廃止等の検討を行う予定である。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約９２０百万円を積み立てたことによる増加。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引き続き、災害への備え等のため、適正に積み立てと取り崩しを行っていく。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約２百万円を積み立てたことによる増加。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今後の大型事業における償還が始まることに備え、計画的に積み立てを行う予定である。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H15" sqref="AH15:AL1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49452585</v>
      </c>
      <c r="BO4" s="371"/>
      <c r="BP4" s="371"/>
      <c r="BQ4" s="371"/>
      <c r="BR4" s="371"/>
      <c r="BS4" s="371"/>
      <c r="BT4" s="371"/>
      <c r="BU4" s="372"/>
      <c r="BV4" s="370">
        <v>47539812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v>
      </c>
      <c r="CU4" s="377"/>
      <c r="CV4" s="377"/>
      <c r="CW4" s="377"/>
      <c r="CX4" s="377"/>
      <c r="CY4" s="377"/>
      <c r="CZ4" s="377"/>
      <c r="DA4" s="378"/>
      <c r="DB4" s="376">
        <v>6.6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48291781</v>
      </c>
      <c r="BO5" s="408"/>
      <c r="BP5" s="408"/>
      <c r="BQ5" s="408"/>
      <c r="BR5" s="408"/>
      <c r="BS5" s="408"/>
      <c r="BT5" s="408"/>
      <c r="BU5" s="409"/>
      <c r="BV5" s="407">
        <v>45445713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96.6</v>
      </c>
      <c r="CU5" s="405"/>
      <c r="CV5" s="405"/>
      <c r="CW5" s="405"/>
      <c r="CX5" s="405"/>
      <c r="CY5" s="405"/>
      <c r="CZ5" s="405"/>
      <c r="DA5" s="406"/>
      <c r="DB5" s="404">
        <v>97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1160804</v>
      </c>
      <c r="BO6" s="408"/>
      <c r="BP6" s="408"/>
      <c r="BQ6" s="408"/>
      <c r="BR6" s="408"/>
      <c r="BS6" s="408"/>
      <c r="BT6" s="408"/>
      <c r="BU6" s="409"/>
      <c r="BV6" s="407">
        <v>2094099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97.4</v>
      </c>
      <c r="CU6" s="445"/>
      <c r="CV6" s="445"/>
      <c r="CW6" s="445"/>
      <c r="CX6" s="445"/>
      <c r="CY6" s="445"/>
      <c r="CZ6" s="445"/>
      <c r="DA6" s="446"/>
      <c r="DB6" s="444">
        <v>98.9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334799</v>
      </c>
      <c r="BO7" s="408"/>
      <c r="BP7" s="408"/>
      <c r="BQ7" s="408"/>
      <c r="BR7" s="408"/>
      <c r="BS7" s="408"/>
      <c r="BT7" s="408"/>
      <c r="BU7" s="409"/>
      <c r="BV7" s="407">
        <v>279843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27966679</v>
      </c>
      <c r="CU7" s="408"/>
      <c r="CV7" s="408"/>
      <c r="CW7" s="408"/>
      <c r="CX7" s="408"/>
      <c r="CY7" s="408"/>
      <c r="CZ7" s="408"/>
      <c r="DA7" s="409"/>
      <c r="DB7" s="407">
        <v>27608387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826005</v>
      </c>
      <c r="BO8" s="408"/>
      <c r="BP8" s="408"/>
      <c r="BQ8" s="408"/>
      <c r="BR8" s="408"/>
      <c r="BS8" s="408"/>
      <c r="BT8" s="408"/>
      <c r="BU8" s="409"/>
      <c r="BV8" s="407">
        <v>1814256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v>
      </c>
      <c r="CU8" s="448"/>
      <c r="CV8" s="448"/>
      <c r="CW8" s="448"/>
      <c r="CX8" s="448"/>
      <c r="CY8" s="448"/>
      <c r="CZ8" s="448"/>
      <c r="DA8" s="449"/>
      <c r="DB8" s="447">
        <v>0.61</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88766</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104</v>
      </c>
      <c r="AV9" s="440"/>
      <c r="AW9" s="440"/>
      <c r="AX9" s="440"/>
      <c r="AY9" s="441" t="s">
        <v>111</v>
      </c>
      <c r="AZ9" s="442"/>
      <c r="BA9" s="442"/>
      <c r="BB9" s="442"/>
      <c r="BC9" s="442"/>
      <c r="BD9" s="442"/>
      <c r="BE9" s="442"/>
      <c r="BF9" s="442"/>
      <c r="BG9" s="442"/>
      <c r="BH9" s="442"/>
      <c r="BI9" s="442"/>
      <c r="BJ9" s="442"/>
      <c r="BK9" s="442"/>
      <c r="BL9" s="442"/>
      <c r="BM9" s="443"/>
      <c r="BN9" s="407">
        <v>-988251</v>
      </c>
      <c r="BO9" s="408"/>
      <c r="BP9" s="408"/>
      <c r="BQ9" s="408"/>
      <c r="BR9" s="408"/>
      <c r="BS9" s="408"/>
      <c r="BT9" s="408"/>
      <c r="BU9" s="409"/>
      <c r="BV9" s="407">
        <v>48129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16.600000000000001</v>
      </c>
      <c r="CU9" s="405"/>
      <c r="CV9" s="405"/>
      <c r="CW9" s="405"/>
      <c r="CX9" s="405"/>
      <c r="CY9" s="405"/>
      <c r="CZ9" s="405"/>
      <c r="DA9" s="406"/>
      <c r="DB9" s="404">
        <v>17.399999999999999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90581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919695</v>
      </c>
      <c r="BO10" s="408"/>
      <c r="BP10" s="408"/>
      <c r="BQ10" s="408"/>
      <c r="BR10" s="408"/>
      <c r="BS10" s="408"/>
      <c r="BT10" s="408"/>
      <c r="BU10" s="409"/>
      <c r="BV10" s="407">
        <v>908455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85989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104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80001</v>
      </c>
      <c r="S13" s="492"/>
      <c r="T13" s="492"/>
      <c r="U13" s="492"/>
      <c r="V13" s="493"/>
      <c r="W13" s="423" t="s">
        <v>131</v>
      </c>
      <c r="X13" s="424"/>
      <c r="Y13" s="424"/>
      <c r="Z13" s="424"/>
      <c r="AA13" s="424"/>
      <c r="AB13" s="414"/>
      <c r="AC13" s="458">
        <v>2307</v>
      </c>
      <c r="AD13" s="459"/>
      <c r="AE13" s="459"/>
      <c r="AF13" s="459"/>
      <c r="AG13" s="501"/>
      <c r="AH13" s="458">
        <v>2620</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-68556</v>
      </c>
      <c r="BO13" s="408"/>
      <c r="BP13" s="408"/>
      <c r="BQ13" s="408"/>
      <c r="BR13" s="408"/>
      <c r="BS13" s="408"/>
      <c r="BT13" s="408"/>
      <c r="BU13" s="409"/>
      <c r="BV13" s="407">
        <v>956584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8.6</v>
      </c>
      <c r="CU13" s="405"/>
      <c r="CV13" s="405"/>
      <c r="CW13" s="405"/>
      <c r="CX13" s="405"/>
      <c r="CY13" s="405"/>
      <c r="CZ13" s="405"/>
      <c r="DA13" s="406"/>
      <c r="DB13" s="404">
        <v>8.6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87168</v>
      </c>
      <c r="S14" s="492"/>
      <c r="T14" s="492"/>
      <c r="U14" s="492"/>
      <c r="V14" s="493"/>
      <c r="W14" s="397"/>
      <c r="X14" s="398"/>
      <c r="Y14" s="398"/>
      <c r="Z14" s="398"/>
      <c r="AA14" s="398"/>
      <c r="AB14" s="387"/>
      <c r="AC14" s="494">
        <v>5.5</v>
      </c>
      <c r="AD14" s="495"/>
      <c r="AE14" s="495"/>
      <c r="AF14" s="495"/>
      <c r="AG14" s="496"/>
      <c r="AH14" s="494">
        <v>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56.3</v>
      </c>
      <c r="CU14" s="506"/>
      <c r="CV14" s="506"/>
      <c r="CW14" s="506"/>
      <c r="CX14" s="506"/>
      <c r="CY14" s="506"/>
      <c r="CZ14" s="506"/>
      <c r="DA14" s="507"/>
      <c r="DB14" s="505">
        <v>66.7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81545</v>
      </c>
      <c r="S15" s="492"/>
      <c r="T15" s="492"/>
      <c r="U15" s="492"/>
      <c r="V15" s="493"/>
      <c r="W15" s="423" t="s">
        <v>137</v>
      </c>
      <c r="X15" s="424"/>
      <c r="Y15" s="424"/>
      <c r="Z15" s="424"/>
      <c r="AA15" s="424"/>
      <c r="AB15" s="414"/>
      <c r="AC15" s="458">
        <v>17009</v>
      </c>
      <c r="AD15" s="459"/>
      <c r="AE15" s="459"/>
      <c r="AF15" s="459"/>
      <c r="AG15" s="501"/>
      <c r="AH15" s="458">
        <v>17274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14447823</v>
      </c>
      <c r="BO15" s="371"/>
      <c r="BP15" s="371"/>
      <c r="BQ15" s="371"/>
      <c r="BR15" s="371"/>
      <c r="BS15" s="371"/>
      <c r="BT15" s="371"/>
      <c r="BU15" s="372"/>
      <c r="BV15" s="370">
        <v>13957670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40.4</v>
      </c>
      <c r="AD16" s="495"/>
      <c r="AE16" s="495"/>
      <c r="AF16" s="495"/>
      <c r="AG16" s="496"/>
      <c r="AH16" s="494">
        <v>39.299999999999997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23862602</v>
      </c>
      <c r="BO16" s="408"/>
      <c r="BP16" s="408"/>
      <c r="BQ16" s="408"/>
      <c r="BR16" s="408"/>
      <c r="BS16" s="408"/>
      <c r="BT16" s="408"/>
      <c r="BU16" s="409"/>
      <c r="BV16" s="407">
        <v>23311363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22782</v>
      </c>
      <c r="AD17" s="459"/>
      <c r="AE17" s="459"/>
      <c r="AF17" s="459"/>
      <c r="AG17" s="501"/>
      <c r="AH17" s="458">
        <v>24059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18314982</v>
      </c>
      <c r="BO17" s="408"/>
      <c r="BP17" s="408"/>
      <c r="BQ17" s="408"/>
      <c r="BR17" s="408"/>
      <c r="BS17" s="408"/>
      <c r="BT17" s="408"/>
      <c r="BU17" s="409"/>
      <c r="BV17" s="407">
        <v>17670445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558.23</v>
      </c>
      <c r="M18" s="531"/>
      <c r="N18" s="531"/>
      <c r="O18" s="531"/>
      <c r="P18" s="531"/>
      <c r="Q18" s="531"/>
      <c r="R18" s="532"/>
      <c r="S18" s="532"/>
      <c r="T18" s="532"/>
      <c r="U18" s="532"/>
      <c r="V18" s="533"/>
      <c r="W18" s="425"/>
      <c r="X18" s="426"/>
      <c r="Y18" s="426"/>
      <c r="Z18" s="426"/>
      <c r="AA18" s="426"/>
      <c r="AB18" s="417"/>
      <c r="AC18" s="534">
        <v>54.1</v>
      </c>
      <c r="AD18" s="535"/>
      <c r="AE18" s="535"/>
      <c r="AF18" s="535"/>
      <c r="AG18" s="536"/>
      <c r="AH18" s="534">
        <v>54.7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27454589</v>
      </c>
      <c r="BO18" s="408"/>
      <c r="BP18" s="408"/>
      <c r="BQ18" s="408"/>
      <c r="BR18" s="408"/>
      <c r="BS18" s="408"/>
      <c r="BT18" s="408"/>
      <c r="BU18" s="409"/>
      <c r="BV18" s="407">
        <v>27394465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159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33487057</v>
      </c>
      <c r="BO19" s="408"/>
      <c r="BP19" s="408"/>
      <c r="BQ19" s="408"/>
      <c r="BR19" s="408"/>
      <c r="BS19" s="408"/>
      <c r="BT19" s="408"/>
      <c r="BU19" s="409"/>
      <c r="BV19" s="407">
        <v>32560314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36615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47284091</v>
      </c>
      <c r="BO22" s="371"/>
      <c r="BP22" s="371"/>
      <c r="BQ22" s="371"/>
      <c r="BR22" s="371"/>
      <c r="BS22" s="371"/>
      <c r="BT22" s="371"/>
      <c r="BU22" s="372"/>
      <c r="BV22" s="370">
        <v>49040945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31035603</v>
      </c>
      <c r="BO23" s="408"/>
      <c r="BP23" s="408"/>
      <c r="BQ23" s="408"/>
      <c r="BR23" s="408"/>
      <c r="BS23" s="408"/>
      <c r="BT23" s="408"/>
      <c r="BU23" s="409"/>
      <c r="BV23" s="407">
        <v>32448114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9240</v>
      </c>
      <c r="R24" s="459"/>
      <c r="S24" s="459"/>
      <c r="T24" s="459"/>
      <c r="U24" s="459"/>
      <c r="V24" s="501"/>
      <c r="W24" s="553"/>
      <c r="X24" s="554"/>
      <c r="Y24" s="555"/>
      <c r="Z24" s="457" t="s">
        <v>162</v>
      </c>
      <c r="AA24" s="437"/>
      <c r="AB24" s="437"/>
      <c r="AC24" s="437"/>
      <c r="AD24" s="437"/>
      <c r="AE24" s="437"/>
      <c r="AF24" s="437"/>
      <c r="AG24" s="438"/>
      <c r="AH24" s="458">
        <v>884</v>
      </c>
      <c r="AI24" s="459"/>
      <c r="AJ24" s="459"/>
      <c r="AK24" s="459"/>
      <c r="AL24" s="501"/>
      <c r="AM24" s="458">
        <v>2857972</v>
      </c>
      <c r="AN24" s="459"/>
      <c r="AO24" s="459"/>
      <c r="AP24" s="459"/>
      <c r="AQ24" s="459"/>
      <c r="AR24" s="501"/>
      <c r="AS24" s="458">
        <v>3233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29537888</v>
      </c>
      <c r="BO24" s="408"/>
      <c r="BP24" s="408"/>
      <c r="BQ24" s="408"/>
      <c r="BR24" s="408"/>
      <c r="BS24" s="408"/>
      <c r="BT24" s="408"/>
      <c r="BU24" s="409"/>
      <c r="BV24" s="407">
        <v>29881750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7160</v>
      </c>
      <c r="R25" s="459"/>
      <c r="S25" s="459"/>
      <c r="T25" s="459"/>
      <c r="U25" s="459"/>
      <c r="V25" s="501"/>
      <c r="W25" s="553"/>
      <c r="X25" s="554"/>
      <c r="Y25" s="555"/>
      <c r="Z25" s="457" t="s">
        <v>165</v>
      </c>
      <c r="AA25" s="437"/>
      <c r="AB25" s="437"/>
      <c r="AC25" s="437"/>
      <c r="AD25" s="437"/>
      <c r="AE25" s="437"/>
      <c r="AF25" s="437"/>
      <c r="AG25" s="438"/>
      <c r="AH25" s="458">
        <v>169</v>
      </c>
      <c r="AI25" s="459"/>
      <c r="AJ25" s="459"/>
      <c r="AK25" s="459"/>
      <c r="AL25" s="501"/>
      <c r="AM25" s="458">
        <v>536575</v>
      </c>
      <c r="AN25" s="459"/>
      <c r="AO25" s="459"/>
      <c r="AP25" s="459"/>
      <c r="AQ25" s="459"/>
      <c r="AR25" s="501"/>
      <c r="AS25" s="458">
        <v>3175</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26023604</v>
      </c>
      <c r="BO25" s="371"/>
      <c r="BP25" s="371"/>
      <c r="BQ25" s="371"/>
      <c r="BR25" s="371"/>
      <c r="BS25" s="371"/>
      <c r="BT25" s="371"/>
      <c r="BU25" s="372"/>
      <c r="BV25" s="370">
        <v>29439419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5915</v>
      </c>
      <c r="R26" s="459"/>
      <c r="S26" s="459"/>
      <c r="T26" s="459"/>
      <c r="U26" s="459"/>
      <c r="V26" s="501"/>
      <c r="W26" s="553"/>
      <c r="X26" s="554"/>
      <c r="Y26" s="555"/>
      <c r="Z26" s="457" t="s">
        <v>168</v>
      </c>
      <c r="AA26" s="559"/>
      <c r="AB26" s="559"/>
      <c r="AC26" s="559"/>
      <c r="AD26" s="559"/>
      <c r="AE26" s="559"/>
      <c r="AF26" s="559"/>
      <c r="AG26" s="560"/>
      <c r="AH26" s="458">
        <v>59</v>
      </c>
      <c r="AI26" s="459"/>
      <c r="AJ26" s="459"/>
      <c r="AK26" s="459"/>
      <c r="AL26" s="501"/>
      <c r="AM26" s="458">
        <v>174876</v>
      </c>
      <c r="AN26" s="459"/>
      <c r="AO26" s="459"/>
      <c r="AP26" s="459"/>
      <c r="AQ26" s="459"/>
      <c r="AR26" s="501"/>
      <c r="AS26" s="458">
        <v>2964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5300</v>
      </c>
      <c r="R27" s="459"/>
      <c r="S27" s="459"/>
      <c r="T27" s="459"/>
      <c r="U27" s="459"/>
      <c r="V27" s="501"/>
      <c r="W27" s="553"/>
      <c r="X27" s="554"/>
      <c r="Y27" s="555"/>
      <c r="Z27" s="457" t="s">
        <v>171</v>
      </c>
      <c r="AA27" s="437"/>
      <c r="AB27" s="437"/>
      <c r="AC27" s="437"/>
      <c r="AD27" s="437"/>
      <c r="AE27" s="437"/>
      <c r="AF27" s="437"/>
      <c r="AG27" s="438"/>
      <c r="AH27" s="458">
        <v>18</v>
      </c>
      <c r="AI27" s="459"/>
      <c r="AJ27" s="459"/>
      <c r="AK27" s="459"/>
      <c r="AL27" s="501"/>
      <c r="AM27" s="458">
        <v>64404</v>
      </c>
      <c r="AN27" s="459"/>
      <c r="AO27" s="459"/>
      <c r="AP27" s="459"/>
      <c r="AQ27" s="459"/>
      <c r="AR27" s="501"/>
      <c r="AS27" s="458">
        <v>3578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282324</v>
      </c>
      <c r="BO27" s="527"/>
      <c r="BP27" s="527"/>
      <c r="BQ27" s="527"/>
      <c r="BR27" s="527"/>
      <c r="BS27" s="527"/>
      <c r="BT27" s="527"/>
      <c r="BU27" s="528"/>
      <c r="BV27" s="526">
        <v>282168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4670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7751609</v>
      </c>
      <c r="BO28" s="371"/>
      <c r="BP28" s="371"/>
      <c r="BQ28" s="371"/>
      <c r="BR28" s="371"/>
      <c r="BS28" s="371"/>
      <c r="BT28" s="371"/>
      <c r="BU28" s="372"/>
      <c r="BV28" s="370">
        <v>6831914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4230</v>
      </c>
      <c r="R29" s="459"/>
      <c r="S29" s="459"/>
      <c r="T29" s="459"/>
      <c r="U29" s="459"/>
      <c r="V29" s="501"/>
      <c r="W29" s="556"/>
      <c r="X29" s="557"/>
      <c r="Y29" s="558"/>
      <c r="Z29" s="457" t="s">
        <v>177</v>
      </c>
      <c r="AA29" s="437"/>
      <c r="AB29" s="437"/>
      <c r="AC29" s="437"/>
      <c r="AD29" s="437"/>
      <c r="AE29" s="437"/>
      <c r="AF29" s="437"/>
      <c r="AG29" s="438"/>
      <c r="AH29" s="458">
        <v>902</v>
      </c>
      <c r="AI29" s="459"/>
      <c r="AJ29" s="459"/>
      <c r="AK29" s="459"/>
      <c r="AL29" s="501"/>
      <c r="AM29" s="458">
        <v>2922376</v>
      </c>
      <c r="AN29" s="459"/>
      <c r="AO29" s="459"/>
      <c r="AP29" s="459"/>
      <c r="AQ29" s="459"/>
      <c r="AR29" s="501"/>
      <c r="AS29" s="458">
        <v>3240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909714</v>
      </c>
      <c r="BO29" s="408"/>
      <c r="BP29" s="408"/>
      <c r="BQ29" s="408"/>
      <c r="BR29" s="408"/>
      <c r="BS29" s="408"/>
      <c r="BT29" s="408"/>
      <c r="BU29" s="409"/>
      <c r="BV29" s="407">
        <v>908080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9630359</v>
      </c>
      <c r="BO30" s="527"/>
      <c r="BP30" s="527"/>
      <c r="BQ30" s="527"/>
      <c r="BR30" s="527"/>
      <c r="BS30" s="527"/>
      <c r="BT30" s="527"/>
      <c r="BU30" s="528"/>
      <c r="BV30" s="526">
        <v>9562346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伊賀南部環境衛生組合（一般会計）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伊賀市文化都市協会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サービスエリア特別会計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三重県市町総合事務組合（一般会計）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俳都ピア</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三重県市町総合事務組合（共同研修特別会計）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伊賀市土地開発公社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三重県市町総合事務組合（デジタル地図特別会計）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新堂駅管理商会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三重県市町総合事務組合（物品特別会計）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大山田農林業公社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三重県市町総合事務組合（退職手当特別会計）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大山田ファーム</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三重県市町総合事務組合（消防救急無線特別会計）</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伊賀鉄道</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三重県市町総合事務組合（公平委員会特別会計）</v>
      </c>
      <c r="BZ41" s="598"/>
      <c r="CA41" s="598"/>
      <c r="CB41" s="598"/>
      <c r="CC41" s="598"/>
      <c r="CD41" s="598"/>
      <c r="CE41" s="598"/>
      <c r="CF41" s="598"/>
      <c r="CG41" s="598"/>
      <c r="CH41" s="598"/>
      <c r="CI41" s="598"/>
      <c r="CJ41" s="598"/>
      <c r="CK41" s="598"/>
      <c r="CL41" s="598"/>
      <c r="CM41" s="598"/>
      <c r="CN41" s="181"/>
      <c r="CO41" s="597">
        <f t="shared" si="3"/>
        <v>27</v>
      </c>
      <c r="CP41" s="597"/>
      <c r="CQ41" s="598" t="str">
        <f>IF('各会計、関係団体の財政状況及び健全化判断比率'!BS14="","",'各会計、関係団体の財政状況及び健全化判断比率'!BS14)</f>
        <v>ＮＯＴＥ伊賀上野</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三重県後期高齢者医療広域連合（一般会計）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三重県後期高齢者医療広域連合（後期高齢者医療特別会計）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AUyAu66ArcvRTdn4jW3sOe6qp/b5C6S+vppYTaKJB9RZXrE8P/yu0ymSj30JRDBQXulQKCluesPXezAO/3q1A==" saltValue="tCA9w15Fk5AIbWQ15fD6G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14798612</v>
      </c>
      <c r="S5" s="613"/>
      <c r="T5" s="613"/>
      <c r="U5" s="613"/>
      <c r="V5" s="613"/>
      <c r="W5" s="613"/>
      <c r="X5" s="613"/>
      <c r="Y5" s="614"/>
      <c r="Z5" s="615">
        <v>29.9</v>
      </c>
      <c r="AA5" s="615"/>
      <c r="AB5" s="615"/>
      <c r="AC5" s="615"/>
      <c r="AD5" s="616">
        <v>14798612</v>
      </c>
      <c r="AE5" s="616"/>
      <c r="AF5" s="616"/>
      <c r="AG5" s="616"/>
      <c r="AH5" s="616"/>
      <c r="AI5" s="616"/>
      <c r="AJ5" s="616"/>
      <c r="AK5" s="616"/>
      <c r="AL5" s="617">
        <v>52.5</v>
      </c>
      <c r="AM5" s="618"/>
      <c r="AN5" s="618"/>
      <c r="AO5" s="619"/>
      <c r="AP5" s="609" t="s">
        <v>216</v>
      </c>
      <c r="AQ5" s="610"/>
      <c r="AR5" s="610"/>
      <c r="AS5" s="610"/>
      <c r="AT5" s="610"/>
      <c r="AU5" s="610"/>
      <c r="AV5" s="610"/>
      <c r="AW5" s="610"/>
      <c r="AX5" s="610"/>
      <c r="AY5" s="610"/>
      <c r="AZ5" s="610"/>
      <c r="BA5" s="610"/>
      <c r="BB5" s="610"/>
      <c r="BC5" s="610"/>
      <c r="BD5" s="610"/>
      <c r="BE5" s="610"/>
      <c r="BF5" s="611"/>
      <c r="BG5" s="623">
        <v>14771128</v>
      </c>
      <c r="BH5" s="624"/>
      <c r="BI5" s="624"/>
      <c r="BJ5" s="624"/>
      <c r="BK5" s="624"/>
      <c r="BL5" s="624"/>
      <c r="BM5" s="624"/>
      <c r="BN5" s="625"/>
      <c r="BO5" s="626">
        <v>99.8</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631556</v>
      </c>
      <c r="S6" s="624"/>
      <c r="T6" s="624"/>
      <c r="U6" s="624"/>
      <c r="V6" s="624"/>
      <c r="W6" s="624"/>
      <c r="X6" s="624"/>
      <c r="Y6" s="625"/>
      <c r="Z6" s="626">
        <v>1.3</v>
      </c>
      <c r="AA6" s="626"/>
      <c r="AB6" s="626"/>
      <c r="AC6" s="626"/>
      <c r="AD6" s="627">
        <v>631556</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14771128</v>
      </c>
      <c r="BH6" s="624"/>
      <c r="BI6" s="624"/>
      <c r="BJ6" s="624"/>
      <c r="BK6" s="624"/>
      <c r="BL6" s="624"/>
      <c r="BM6" s="624"/>
      <c r="BN6" s="625"/>
      <c r="BO6" s="626">
        <v>99.8</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277248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277140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4388</v>
      </c>
      <c r="S7" s="624"/>
      <c r="T7" s="624"/>
      <c r="U7" s="624"/>
      <c r="V7" s="624"/>
      <c r="W7" s="624"/>
      <c r="X7" s="624"/>
      <c r="Y7" s="625"/>
      <c r="Z7" s="626">
        <v>0</v>
      </c>
      <c r="AA7" s="626"/>
      <c r="AB7" s="626"/>
      <c r="AC7" s="626"/>
      <c r="AD7" s="627">
        <v>4388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5541937</v>
      </c>
      <c r="BH7" s="624"/>
      <c r="BI7" s="624"/>
      <c r="BJ7" s="624"/>
      <c r="BK7" s="624"/>
      <c r="BL7" s="624"/>
      <c r="BM7" s="624"/>
      <c r="BN7" s="625"/>
      <c r="BO7" s="626">
        <v>37.4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8092042</v>
      </c>
      <c r="CS7" s="624"/>
      <c r="CT7" s="624"/>
      <c r="CU7" s="624"/>
      <c r="CV7" s="624"/>
      <c r="CW7" s="624"/>
      <c r="CX7" s="624"/>
      <c r="CY7" s="625"/>
      <c r="CZ7" s="626">
        <v>16.8</v>
      </c>
      <c r="DA7" s="626"/>
      <c r="DB7" s="626"/>
      <c r="DC7" s="626"/>
      <c r="DD7" s="632">
        <v>416741</v>
      </c>
      <c r="DE7" s="624"/>
      <c r="DF7" s="624"/>
      <c r="DG7" s="624"/>
      <c r="DH7" s="624"/>
      <c r="DI7" s="624"/>
      <c r="DJ7" s="624"/>
      <c r="DK7" s="624"/>
      <c r="DL7" s="624"/>
      <c r="DM7" s="624"/>
      <c r="DN7" s="624"/>
      <c r="DO7" s="624"/>
      <c r="DP7" s="625"/>
      <c r="DQ7" s="632">
        <v>6084814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87950</v>
      </c>
      <c r="S8" s="624"/>
      <c r="T8" s="624"/>
      <c r="U8" s="624"/>
      <c r="V8" s="624"/>
      <c r="W8" s="624"/>
      <c r="X8" s="624"/>
      <c r="Y8" s="625"/>
      <c r="Z8" s="626">
        <v>0.2</v>
      </c>
      <c r="AA8" s="626"/>
      <c r="AB8" s="626"/>
      <c r="AC8" s="626"/>
      <c r="AD8" s="627">
        <v>87950</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166682</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15807378</v>
      </c>
      <c r="CS8" s="624"/>
      <c r="CT8" s="624"/>
      <c r="CU8" s="624"/>
      <c r="CV8" s="624"/>
      <c r="CW8" s="624"/>
      <c r="CX8" s="624"/>
      <c r="CY8" s="625"/>
      <c r="CZ8" s="626">
        <v>32.700000000000003</v>
      </c>
      <c r="DA8" s="626"/>
      <c r="DB8" s="626"/>
      <c r="DC8" s="626"/>
      <c r="DD8" s="632">
        <v>62803</v>
      </c>
      <c r="DE8" s="624"/>
      <c r="DF8" s="624"/>
      <c r="DG8" s="624"/>
      <c r="DH8" s="624"/>
      <c r="DI8" s="624"/>
      <c r="DJ8" s="624"/>
      <c r="DK8" s="624"/>
      <c r="DL8" s="624"/>
      <c r="DM8" s="624"/>
      <c r="DN8" s="624"/>
      <c r="DO8" s="624"/>
      <c r="DP8" s="625"/>
      <c r="DQ8" s="632">
        <v>9120404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96309</v>
      </c>
      <c r="S9" s="624"/>
      <c r="T9" s="624"/>
      <c r="U9" s="624"/>
      <c r="V9" s="624"/>
      <c r="W9" s="624"/>
      <c r="X9" s="624"/>
      <c r="Y9" s="625"/>
      <c r="Z9" s="626">
        <v>0.2</v>
      </c>
      <c r="AA9" s="626"/>
      <c r="AB9" s="626"/>
      <c r="AC9" s="626"/>
      <c r="AD9" s="627">
        <v>96309</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4255160</v>
      </c>
      <c r="BH9" s="624"/>
      <c r="BI9" s="624"/>
      <c r="BJ9" s="624"/>
      <c r="BK9" s="624"/>
      <c r="BL9" s="624"/>
      <c r="BM9" s="624"/>
      <c r="BN9" s="625"/>
      <c r="BO9" s="626">
        <v>28.8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5796599</v>
      </c>
      <c r="CS9" s="624"/>
      <c r="CT9" s="624"/>
      <c r="CU9" s="624"/>
      <c r="CV9" s="624"/>
      <c r="CW9" s="624"/>
      <c r="CX9" s="624"/>
      <c r="CY9" s="625"/>
      <c r="CZ9" s="626">
        <v>12</v>
      </c>
      <c r="DA9" s="626"/>
      <c r="DB9" s="626"/>
      <c r="DC9" s="626"/>
      <c r="DD9" s="632">
        <v>1451554</v>
      </c>
      <c r="DE9" s="624"/>
      <c r="DF9" s="624"/>
      <c r="DG9" s="624"/>
      <c r="DH9" s="624"/>
      <c r="DI9" s="624"/>
      <c r="DJ9" s="624"/>
      <c r="DK9" s="624"/>
      <c r="DL9" s="624"/>
      <c r="DM9" s="624"/>
      <c r="DN9" s="624"/>
      <c r="DO9" s="624"/>
      <c r="DP9" s="625"/>
      <c r="DQ9" s="632">
        <v>3607662</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305609</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60442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20442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2349944</v>
      </c>
      <c r="S11" s="624"/>
      <c r="T11" s="624"/>
      <c r="U11" s="624"/>
      <c r="V11" s="624"/>
      <c r="W11" s="624"/>
      <c r="X11" s="624"/>
      <c r="Y11" s="625"/>
      <c r="Z11" s="628">
        <v>4.8</v>
      </c>
      <c r="AA11" s="629"/>
      <c r="AB11" s="629"/>
      <c r="AC11" s="635"/>
      <c r="AD11" s="632">
        <v>2349944</v>
      </c>
      <c r="AE11" s="624"/>
      <c r="AF11" s="624"/>
      <c r="AG11" s="624"/>
      <c r="AH11" s="624"/>
      <c r="AI11" s="624"/>
      <c r="AJ11" s="624"/>
      <c r="AK11" s="625"/>
      <c r="AL11" s="628">
        <v>8.3000000000000007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814486</v>
      </c>
      <c r="BH11" s="624"/>
      <c r="BI11" s="624"/>
      <c r="BJ11" s="624"/>
      <c r="BK11" s="624"/>
      <c r="BL11" s="624"/>
      <c r="BM11" s="624"/>
      <c r="BN11" s="625"/>
      <c r="BO11" s="626">
        <v>5.5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2266144</v>
      </c>
      <c r="CS11" s="624"/>
      <c r="CT11" s="624"/>
      <c r="CU11" s="624"/>
      <c r="CV11" s="624"/>
      <c r="CW11" s="624"/>
      <c r="CX11" s="624"/>
      <c r="CY11" s="625"/>
      <c r="CZ11" s="626">
        <v>4.7</v>
      </c>
      <c r="DA11" s="626"/>
      <c r="DB11" s="626"/>
      <c r="DC11" s="626"/>
      <c r="DD11" s="632">
        <v>180016</v>
      </c>
      <c r="DE11" s="624"/>
      <c r="DF11" s="624"/>
      <c r="DG11" s="624"/>
      <c r="DH11" s="624"/>
      <c r="DI11" s="624"/>
      <c r="DJ11" s="624"/>
      <c r="DK11" s="624"/>
      <c r="DL11" s="624"/>
      <c r="DM11" s="624"/>
      <c r="DN11" s="624"/>
      <c r="DO11" s="624"/>
      <c r="DP11" s="625"/>
      <c r="DQ11" s="632">
        <v>1209504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190808</v>
      </c>
      <c r="S12" s="624"/>
      <c r="T12" s="624"/>
      <c r="U12" s="624"/>
      <c r="V12" s="624"/>
      <c r="W12" s="624"/>
      <c r="X12" s="624"/>
      <c r="Y12" s="625"/>
      <c r="Z12" s="626">
        <v>0.4</v>
      </c>
      <c r="AA12" s="626"/>
      <c r="AB12" s="626"/>
      <c r="AC12" s="626"/>
      <c r="AD12" s="627">
        <v>190808</v>
      </c>
      <c r="AE12" s="627"/>
      <c r="AF12" s="627"/>
      <c r="AG12" s="627"/>
      <c r="AH12" s="627"/>
      <c r="AI12" s="627"/>
      <c r="AJ12" s="627"/>
      <c r="AK12" s="627"/>
      <c r="AL12" s="628">
        <v>0.7</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8145629</v>
      </c>
      <c r="BH12" s="624"/>
      <c r="BI12" s="624"/>
      <c r="BJ12" s="624"/>
      <c r="BK12" s="624"/>
      <c r="BL12" s="624"/>
      <c r="BM12" s="624"/>
      <c r="BN12" s="625"/>
      <c r="BO12" s="626">
        <v>55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765326</v>
      </c>
      <c r="CS12" s="624"/>
      <c r="CT12" s="624"/>
      <c r="CU12" s="624"/>
      <c r="CV12" s="624"/>
      <c r="CW12" s="624"/>
      <c r="CX12" s="624"/>
      <c r="CY12" s="625"/>
      <c r="CZ12" s="626">
        <v>1.6</v>
      </c>
      <c r="DA12" s="626"/>
      <c r="DB12" s="626"/>
      <c r="DC12" s="626"/>
      <c r="DD12" s="632">
        <v>108</v>
      </c>
      <c r="DE12" s="624"/>
      <c r="DF12" s="624"/>
      <c r="DG12" s="624"/>
      <c r="DH12" s="624"/>
      <c r="DI12" s="624"/>
      <c r="DJ12" s="624"/>
      <c r="DK12" s="624"/>
      <c r="DL12" s="624"/>
      <c r="DM12" s="624"/>
      <c r="DN12" s="624"/>
      <c r="DO12" s="624"/>
      <c r="DP12" s="625"/>
      <c r="DQ12" s="632">
        <v>345648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8134729</v>
      </c>
      <c r="BH13" s="624"/>
      <c r="BI13" s="624"/>
      <c r="BJ13" s="624"/>
      <c r="BK13" s="624"/>
      <c r="BL13" s="624"/>
      <c r="BM13" s="624"/>
      <c r="BN13" s="625"/>
      <c r="BO13" s="626">
        <v>55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2535359</v>
      </c>
      <c r="CS13" s="624"/>
      <c r="CT13" s="624"/>
      <c r="CU13" s="624"/>
      <c r="CV13" s="624"/>
      <c r="CW13" s="624"/>
      <c r="CX13" s="624"/>
      <c r="CY13" s="625"/>
      <c r="CZ13" s="626">
        <v>5.3</v>
      </c>
      <c r="DA13" s="626"/>
      <c r="DB13" s="626"/>
      <c r="DC13" s="626"/>
      <c r="DD13" s="632">
        <v>963554</v>
      </c>
      <c r="DE13" s="624"/>
      <c r="DF13" s="624"/>
      <c r="DG13" s="624"/>
      <c r="DH13" s="624"/>
      <c r="DI13" s="624"/>
      <c r="DJ13" s="624"/>
      <c r="DK13" s="624"/>
      <c r="DL13" s="624"/>
      <c r="DM13" s="624"/>
      <c r="DN13" s="624"/>
      <c r="DO13" s="624"/>
      <c r="DP13" s="625"/>
      <c r="DQ13" s="632">
        <v>1499080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5492</v>
      </c>
      <c r="S14" s="624"/>
      <c r="T14" s="624"/>
      <c r="U14" s="624"/>
      <c r="V14" s="624"/>
      <c r="W14" s="624"/>
      <c r="X14" s="624"/>
      <c r="Y14" s="625"/>
      <c r="Z14" s="626">
        <v>0</v>
      </c>
      <c r="AA14" s="626"/>
      <c r="AB14" s="626"/>
      <c r="AC14" s="626"/>
      <c r="AD14" s="627">
        <v>5492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384381</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2575694</v>
      </c>
      <c r="CS14" s="624"/>
      <c r="CT14" s="624"/>
      <c r="CU14" s="624"/>
      <c r="CV14" s="624"/>
      <c r="CW14" s="624"/>
      <c r="CX14" s="624"/>
      <c r="CY14" s="625"/>
      <c r="CZ14" s="626">
        <v>5.3</v>
      </c>
      <c r="DA14" s="626"/>
      <c r="DB14" s="626"/>
      <c r="DC14" s="626"/>
      <c r="DD14" s="632">
        <v>265912</v>
      </c>
      <c r="DE14" s="624"/>
      <c r="DF14" s="624"/>
      <c r="DG14" s="624"/>
      <c r="DH14" s="624"/>
      <c r="DI14" s="624"/>
      <c r="DJ14" s="624"/>
      <c r="DK14" s="624"/>
      <c r="DL14" s="624"/>
      <c r="DM14" s="624"/>
      <c r="DN14" s="624"/>
      <c r="DO14" s="624"/>
      <c r="DP14" s="625"/>
      <c r="DQ14" s="632">
        <v>1616784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699155</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4170868</v>
      </c>
      <c r="CS15" s="624"/>
      <c r="CT15" s="624"/>
      <c r="CU15" s="624"/>
      <c r="CV15" s="624"/>
      <c r="CW15" s="624"/>
      <c r="CX15" s="624"/>
      <c r="CY15" s="625"/>
      <c r="CZ15" s="626">
        <v>8.6</v>
      </c>
      <c r="DA15" s="626"/>
      <c r="DB15" s="626"/>
      <c r="DC15" s="626"/>
      <c r="DD15" s="632">
        <v>934095</v>
      </c>
      <c r="DE15" s="624"/>
      <c r="DF15" s="624"/>
      <c r="DG15" s="624"/>
      <c r="DH15" s="624"/>
      <c r="DI15" s="624"/>
      <c r="DJ15" s="624"/>
      <c r="DK15" s="624"/>
      <c r="DL15" s="624"/>
      <c r="DM15" s="624"/>
      <c r="DN15" s="624"/>
      <c r="DO15" s="624"/>
      <c r="DP15" s="625"/>
      <c r="DQ15" s="632">
        <v>2853443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89528</v>
      </c>
      <c r="S16" s="624"/>
      <c r="T16" s="624"/>
      <c r="U16" s="624"/>
      <c r="V16" s="624"/>
      <c r="W16" s="624"/>
      <c r="X16" s="624"/>
      <c r="Y16" s="625"/>
      <c r="Z16" s="626">
        <v>0.2</v>
      </c>
      <c r="AA16" s="626"/>
      <c r="AB16" s="626"/>
      <c r="AC16" s="626"/>
      <c r="AD16" s="627">
        <v>89528</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26</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313727</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v>135641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301079</v>
      </c>
      <c r="S17" s="624"/>
      <c r="T17" s="624"/>
      <c r="U17" s="624"/>
      <c r="V17" s="624"/>
      <c r="W17" s="624"/>
      <c r="X17" s="624"/>
      <c r="Y17" s="625"/>
      <c r="Z17" s="626">
        <v>0.6</v>
      </c>
      <c r="AA17" s="626"/>
      <c r="AB17" s="626"/>
      <c r="AC17" s="626"/>
      <c r="AD17" s="627">
        <v>301079</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5630954</v>
      </c>
      <c r="CS17" s="624"/>
      <c r="CT17" s="624"/>
      <c r="CU17" s="624"/>
      <c r="CV17" s="624"/>
      <c r="CW17" s="624"/>
      <c r="CX17" s="624"/>
      <c r="CY17" s="625"/>
      <c r="CZ17" s="626">
        <v>11.7</v>
      </c>
      <c r="DA17" s="626"/>
      <c r="DB17" s="626"/>
      <c r="DC17" s="626"/>
      <c r="DD17" s="632" t="s">
        <v>122</v>
      </c>
      <c r="DE17" s="624"/>
      <c r="DF17" s="624"/>
      <c r="DG17" s="624"/>
      <c r="DH17" s="624"/>
      <c r="DI17" s="624"/>
      <c r="DJ17" s="624"/>
      <c r="DK17" s="624"/>
      <c r="DL17" s="624"/>
      <c r="DM17" s="624"/>
      <c r="DN17" s="624"/>
      <c r="DO17" s="624"/>
      <c r="DP17" s="625"/>
      <c r="DQ17" s="632">
        <v>5555691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91272</v>
      </c>
      <c r="S18" s="624"/>
      <c r="T18" s="624"/>
      <c r="U18" s="624"/>
      <c r="V18" s="624"/>
      <c r="W18" s="624"/>
      <c r="X18" s="624"/>
      <c r="Y18" s="625"/>
      <c r="Z18" s="626">
        <v>0.2</v>
      </c>
      <c r="AA18" s="626"/>
      <c r="AB18" s="626"/>
      <c r="AC18" s="626"/>
      <c r="AD18" s="627">
        <v>91272</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72766</v>
      </c>
      <c r="S19" s="624"/>
      <c r="T19" s="624"/>
      <c r="U19" s="624"/>
      <c r="V19" s="624"/>
      <c r="W19" s="624"/>
      <c r="X19" s="624"/>
      <c r="Y19" s="625"/>
      <c r="Z19" s="626">
        <v>0.1</v>
      </c>
      <c r="AA19" s="626"/>
      <c r="AB19" s="626"/>
      <c r="AC19" s="626"/>
      <c r="AD19" s="627">
        <v>72766</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27484</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18506</v>
      </c>
      <c r="S20" s="624"/>
      <c r="T20" s="624"/>
      <c r="U20" s="624"/>
      <c r="V20" s="624"/>
      <c r="W20" s="624"/>
      <c r="X20" s="624"/>
      <c r="Y20" s="625"/>
      <c r="Z20" s="626">
        <v>0</v>
      </c>
      <c r="AA20" s="626"/>
      <c r="AB20" s="626"/>
      <c r="AC20" s="626"/>
      <c r="AD20" s="627">
        <v>18506</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27484</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48291781</v>
      </c>
      <c r="CS20" s="624"/>
      <c r="CT20" s="624"/>
      <c r="CU20" s="624"/>
      <c r="CV20" s="624"/>
      <c r="CW20" s="624"/>
      <c r="CX20" s="624"/>
      <c r="CY20" s="625"/>
      <c r="CZ20" s="626">
        <v>100</v>
      </c>
      <c r="DA20" s="626"/>
      <c r="DB20" s="626"/>
      <c r="DC20" s="626"/>
      <c r="DD20" s="632">
        <v>4274783</v>
      </c>
      <c r="DE20" s="624"/>
      <c r="DF20" s="624"/>
      <c r="DG20" s="624"/>
      <c r="DH20" s="624"/>
      <c r="DI20" s="624"/>
      <c r="DJ20" s="624"/>
      <c r="DK20" s="624"/>
      <c r="DL20" s="624"/>
      <c r="DM20" s="624"/>
      <c r="DN20" s="624"/>
      <c r="DO20" s="624"/>
      <c r="DP20" s="625"/>
      <c r="DQ20" s="632">
        <v>32326253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11045498</v>
      </c>
      <c r="S21" s="624"/>
      <c r="T21" s="624"/>
      <c r="U21" s="624"/>
      <c r="V21" s="624"/>
      <c r="W21" s="624"/>
      <c r="X21" s="624"/>
      <c r="Y21" s="625"/>
      <c r="Z21" s="626">
        <v>22.3</v>
      </c>
      <c r="AA21" s="626"/>
      <c r="AB21" s="626"/>
      <c r="AC21" s="626"/>
      <c r="AD21" s="627">
        <v>9414779</v>
      </c>
      <c r="AE21" s="627"/>
      <c r="AF21" s="627"/>
      <c r="AG21" s="627"/>
      <c r="AH21" s="627"/>
      <c r="AI21" s="627"/>
      <c r="AJ21" s="627"/>
      <c r="AK21" s="627"/>
      <c r="AL21" s="628">
        <v>33.4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27484</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9414779</v>
      </c>
      <c r="S22" s="624"/>
      <c r="T22" s="624"/>
      <c r="U22" s="624"/>
      <c r="V22" s="624"/>
      <c r="W22" s="624"/>
      <c r="X22" s="624"/>
      <c r="Y22" s="625"/>
      <c r="Z22" s="626">
        <v>19</v>
      </c>
      <c r="AA22" s="626"/>
      <c r="AB22" s="626"/>
      <c r="AC22" s="626"/>
      <c r="AD22" s="627">
        <v>9414779</v>
      </c>
      <c r="AE22" s="627"/>
      <c r="AF22" s="627"/>
      <c r="AG22" s="627"/>
      <c r="AH22" s="627"/>
      <c r="AI22" s="627"/>
      <c r="AJ22" s="627"/>
      <c r="AK22" s="627"/>
      <c r="AL22" s="628">
        <v>33.4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1630719</v>
      </c>
      <c r="S23" s="624"/>
      <c r="T23" s="624"/>
      <c r="U23" s="624"/>
      <c r="V23" s="624"/>
      <c r="W23" s="624"/>
      <c r="X23" s="624"/>
      <c r="Y23" s="625"/>
      <c r="Z23" s="626">
        <v>3.3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23352744</v>
      </c>
      <c r="CS24" s="613"/>
      <c r="CT24" s="613"/>
      <c r="CU24" s="613"/>
      <c r="CV24" s="613"/>
      <c r="CW24" s="613"/>
      <c r="CX24" s="613"/>
      <c r="CY24" s="614"/>
      <c r="CZ24" s="617">
        <v>48.4</v>
      </c>
      <c r="DA24" s="618"/>
      <c r="DB24" s="618"/>
      <c r="DC24" s="634"/>
      <c r="DD24" s="655">
        <v>17582452</v>
      </c>
      <c r="DE24" s="613"/>
      <c r="DF24" s="613"/>
      <c r="DG24" s="613"/>
      <c r="DH24" s="613"/>
      <c r="DI24" s="613"/>
      <c r="DJ24" s="613"/>
      <c r="DK24" s="614"/>
      <c r="DL24" s="655">
        <v>16428019</v>
      </c>
      <c r="DM24" s="613"/>
      <c r="DN24" s="613"/>
      <c r="DO24" s="613"/>
      <c r="DP24" s="613"/>
      <c r="DQ24" s="613"/>
      <c r="DR24" s="613"/>
      <c r="DS24" s="613"/>
      <c r="DT24" s="613"/>
      <c r="DU24" s="613"/>
      <c r="DV24" s="614"/>
      <c r="DW24" s="617">
        <v>57.8</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29692436</v>
      </c>
      <c r="S25" s="624"/>
      <c r="T25" s="624"/>
      <c r="U25" s="624"/>
      <c r="V25" s="624"/>
      <c r="W25" s="624"/>
      <c r="X25" s="624"/>
      <c r="Y25" s="625"/>
      <c r="Z25" s="626">
        <v>60</v>
      </c>
      <c r="AA25" s="626"/>
      <c r="AB25" s="626"/>
      <c r="AC25" s="626"/>
      <c r="AD25" s="627">
        <v>28061717</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9417285</v>
      </c>
      <c r="CS25" s="656"/>
      <c r="CT25" s="656"/>
      <c r="CU25" s="656"/>
      <c r="CV25" s="656"/>
      <c r="CW25" s="656"/>
      <c r="CX25" s="656"/>
      <c r="CY25" s="657"/>
      <c r="CZ25" s="628">
        <v>19.5</v>
      </c>
      <c r="DA25" s="653"/>
      <c r="DB25" s="653"/>
      <c r="DC25" s="658"/>
      <c r="DD25" s="632">
        <v>8636015</v>
      </c>
      <c r="DE25" s="656"/>
      <c r="DF25" s="656"/>
      <c r="DG25" s="656"/>
      <c r="DH25" s="656"/>
      <c r="DI25" s="656"/>
      <c r="DJ25" s="656"/>
      <c r="DK25" s="657"/>
      <c r="DL25" s="632">
        <v>8372182</v>
      </c>
      <c r="DM25" s="656"/>
      <c r="DN25" s="656"/>
      <c r="DO25" s="656"/>
      <c r="DP25" s="656"/>
      <c r="DQ25" s="656"/>
      <c r="DR25" s="656"/>
      <c r="DS25" s="656"/>
      <c r="DT25" s="656"/>
      <c r="DU25" s="656"/>
      <c r="DV25" s="657"/>
      <c r="DW25" s="628">
        <v>29.5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6896</v>
      </c>
      <c r="S26" s="624"/>
      <c r="T26" s="624"/>
      <c r="U26" s="624"/>
      <c r="V26" s="624"/>
      <c r="W26" s="624"/>
      <c r="X26" s="624"/>
      <c r="Y26" s="625"/>
      <c r="Z26" s="626">
        <v>0</v>
      </c>
      <c r="AA26" s="626"/>
      <c r="AB26" s="626"/>
      <c r="AC26" s="626"/>
      <c r="AD26" s="627">
        <v>6896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5711958</v>
      </c>
      <c r="CS26" s="624"/>
      <c r="CT26" s="624"/>
      <c r="CU26" s="624"/>
      <c r="CV26" s="624"/>
      <c r="CW26" s="624"/>
      <c r="CX26" s="624"/>
      <c r="CY26" s="625"/>
      <c r="CZ26" s="628">
        <v>11.8</v>
      </c>
      <c r="DA26" s="653"/>
      <c r="DB26" s="653"/>
      <c r="DC26" s="658"/>
      <c r="DD26" s="632">
        <v>5235514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675478</v>
      </c>
      <c r="S27" s="624"/>
      <c r="T27" s="624"/>
      <c r="U27" s="624"/>
      <c r="V27" s="624"/>
      <c r="W27" s="624"/>
      <c r="X27" s="624"/>
      <c r="Y27" s="625"/>
      <c r="Z27" s="626">
        <v>1.4</v>
      </c>
      <c r="AA27" s="626"/>
      <c r="AB27" s="626"/>
      <c r="AC27" s="626"/>
      <c r="AD27" s="627">
        <v>537</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14798612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8304505</v>
      </c>
      <c r="CS27" s="656"/>
      <c r="CT27" s="656"/>
      <c r="CU27" s="656"/>
      <c r="CV27" s="656"/>
      <c r="CW27" s="656"/>
      <c r="CX27" s="656"/>
      <c r="CY27" s="657"/>
      <c r="CZ27" s="628">
        <v>17.2</v>
      </c>
      <c r="DA27" s="653"/>
      <c r="DB27" s="653"/>
      <c r="DC27" s="658"/>
      <c r="DD27" s="632">
        <v>3390746</v>
      </c>
      <c r="DE27" s="656"/>
      <c r="DF27" s="656"/>
      <c r="DG27" s="656"/>
      <c r="DH27" s="656"/>
      <c r="DI27" s="656"/>
      <c r="DJ27" s="656"/>
      <c r="DK27" s="657"/>
      <c r="DL27" s="632">
        <v>2500146</v>
      </c>
      <c r="DM27" s="656"/>
      <c r="DN27" s="656"/>
      <c r="DO27" s="656"/>
      <c r="DP27" s="656"/>
      <c r="DQ27" s="656"/>
      <c r="DR27" s="656"/>
      <c r="DS27" s="656"/>
      <c r="DT27" s="656"/>
      <c r="DU27" s="656"/>
      <c r="DV27" s="657"/>
      <c r="DW27" s="628">
        <v>8.8000000000000007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246063</v>
      </c>
      <c r="S28" s="624"/>
      <c r="T28" s="624"/>
      <c r="U28" s="624"/>
      <c r="V28" s="624"/>
      <c r="W28" s="624"/>
      <c r="X28" s="624"/>
      <c r="Y28" s="625"/>
      <c r="Z28" s="626">
        <v>0.5</v>
      </c>
      <c r="AA28" s="626"/>
      <c r="AB28" s="626"/>
      <c r="AC28" s="626"/>
      <c r="AD28" s="627">
        <v>74233</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5630954</v>
      </c>
      <c r="CS28" s="624"/>
      <c r="CT28" s="624"/>
      <c r="CU28" s="624"/>
      <c r="CV28" s="624"/>
      <c r="CW28" s="624"/>
      <c r="CX28" s="624"/>
      <c r="CY28" s="625"/>
      <c r="CZ28" s="628">
        <v>11.7</v>
      </c>
      <c r="DA28" s="653"/>
      <c r="DB28" s="653"/>
      <c r="DC28" s="658"/>
      <c r="DD28" s="632">
        <v>5555691</v>
      </c>
      <c r="DE28" s="624"/>
      <c r="DF28" s="624"/>
      <c r="DG28" s="624"/>
      <c r="DH28" s="624"/>
      <c r="DI28" s="624"/>
      <c r="DJ28" s="624"/>
      <c r="DK28" s="625"/>
      <c r="DL28" s="632">
        <v>5555691</v>
      </c>
      <c r="DM28" s="624"/>
      <c r="DN28" s="624"/>
      <c r="DO28" s="624"/>
      <c r="DP28" s="624"/>
      <c r="DQ28" s="624"/>
      <c r="DR28" s="624"/>
      <c r="DS28" s="624"/>
      <c r="DT28" s="624"/>
      <c r="DU28" s="624"/>
      <c r="DV28" s="625"/>
      <c r="DW28" s="628">
        <v>19.600000000000001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240137</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5630953</v>
      </c>
      <c r="CS29" s="656"/>
      <c r="CT29" s="656"/>
      <c r="CU29" s="656"/>
      <c r="CV29" s="656"/>
      <c r="CW29" s="656"/>
      <c r="CX29" s="656"/>
      <c r="CY29" s="657"/>
      <c r="CZ29" s="628">
        <v>11.7</v>
      </c>
      <c r="DA29" s="653"/>
      <c r="DB29" s="653"/>
      <c r="DC29" s="658"/>
      <c r="DD29" s="632">
        <v>5555690</v>
      </c>
      <c r="DE29" s="656"/>
      <c r="DF29" s="656"/>
      <c r="DG29" s="656"/>
      <c r="DH29" s="656"/>
      <c r="DI29" s="656"/>
      <c r="DJ29" s="656"/>
      <c r="DK29" s="657"/>
      <c r="DL29" s="632">
        <v>5555690</v>
      </c>
      <c r="DM29" s="656"/>
      <c r="DN29" s="656"/>
      <c r="DO29" s="656"/>
      <c r="DP29" s="656"/>
      <c r="DQ29" s="656"/>
      <c r="DR29" s="656"/>
      <c r="DS29" s="656"/>
      <c r="DT29" s="656"/>
      <c r="DU29" s="656"/>
      <c r="DV29" s="657"/>
      <c r="DW29" s="628">
        <v>19.600000000000001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6911655</v>
      </c>
      <c r="S30" s="624"/>
      <c r="T30" s="624"/>
      <c r="U30" s="624"/>
      <c r="V30" s="624"/>
      <c r="W30" s="624"/>
      <c r="X30" s="624"/>
      <c r="Y30" s="625"/>
      <c r="Z30" s="626">
        <v>14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5429072</v>
      </c>
      <c r="CS30" s="624"/>
      <c r="CT30" s="624"/>
      <c r="CU30" s="624"/>
      <c r="CV30" s="624"/>
      <c r="CW30" s="624"/>
      <c r="CX30" s="624"/>
      <c r="CY30" s="625"/>
      <c r="CZ30" s="628">
        <v>11.2</v>
      </c>
      <c r="DA30" s="653"/>
      <c r="DB30" s="653"/>
      <c r="DC30" s="658"/>
      <c r="DD30" s="632">
        <v>5353809</v>
      </c>
      <c r="DE30" s="624"/>
      <c r="DF30" s="624"/>
      <c r="DG30" s="624"/>
      <c r="DH30" s="624"/>
      <c r="DI30" s="624"/>
      <c r="DJ30" s="624"/>
      <c r="DK30" s="625"/>
      <c r="DL30" s="632">
        <v>5353809</v>
      </c>
      <c r="DM30" s="624"/>
      <c r="DN30" s="624"/>
      <c r="DO30" s="624"/>
      <c r="DP30" s="624"/>
      <c r="DQ30" s="624"/>
      <c r="DR30" s="624"/>
      <c r="DS30" s="624"/>
      <c r="DT30" s="624"/>
      <c r="DU30" s="624"/>
      <c r="DV30" s="625"/>
      <c r="DW30" s="628">
        <v>18.8</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1950</v>
      </c>
      <c r="S31" s="624"/>
      <c r="T31" s="624"/>
      <c r="U31" s="624"/>
      <c r="V31" s="624"/>
      <c r="W31" s="624"/>
      <c r="X31" s="624"/>
      <c r="Y31" s="625"/>
      <c r="Z31" s="626">
        <v>0</v>
      </c>
      <c r="AA31" s="626"/>
      <c r="AB31" s="626"/>
      <c r="AC31" s="626"/>
      <c r="AD31" s="627">
        <v>1950</v>
      </c>
      <c r="AE31" s="627"/>
      <c r="AF31" s="627"/>
      <c r="AG31" s="627"/>
      <c r="AH31" s="627"/>
      <c r="AI31" s="627"/>
      <c r="AJ31" s="627"/>
      <c r="AK31" s="627"/>
      <c r="AL31" s="628">
        <v>0</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97</v>
      </c>
      <c r="BN31" s="667"/>
      <c r="BO31" s="667"/>
      <c r="BP31" s="667"/>
      <c r="BQ31" s="668"/>
      <c r="BR31" s="670">
        <v>99.2</v>
      </c>
      <c r="BS31" s="667"/>
      <c r="BT31" s="667"/>
      <c r="BU31" s="667"/>
      <c r="BV31" s="667"/>
      <c r="BW31" s="667"/>
      <c r="BX31" s="618">
        <v>96.5</v>
      </c>
      <c r="BY31" s="667"/>
      <c r="BZ31" s="667"/>
      <c r="CA31" s="667"/>
      <c r="CB31" s="668"/>
      <c r="CD31" s="663"/>
      <c r="CE31" s="664"/>
      <c r="CF31" s="620" t="s">
        <v>300</v>
      </c>
      <c r="CG31" s="621"/>
      <c r="CH31" s="621"/>
      <c r="CI31" s="621"/>
      <c r="CJ31" s="621"/>
      <c r="CK31" s="621"/>
      <c r="CL31" s="621"/>
      <c r="CM31" s="621"/>
      <c r="CN31" s="621"/>
      <c r="CO31" s="621"/>
      <c r="CP31" s="621"/>
      <c r="CQ31" s="622"/>
      <c r="CR31" s="623">
        <v>201881</v>
      </c>
      <c r="CS31" s="656"/>
      <c r="CT31" s="656"/>
      <c r="CU31" s="656"/>
      <c r="CV31" s="656"/>
      <c r="CW31" s="656"/>
      <c r="CX31" s="656"/>
      <c r="CY31" s="657"/>
      <c r="CZ31" s="628">
        <v>0.4</v>
      </c>
      <c r="DA31" s="653"/>
      <c r="DB31" s="653"/>
      <c r="DC31" s="658"/>
      <c r="DD31" s="632">
        <v>201881</v>
      </c>
      <c r="DE31" s="656"/>
      <c r="DF31" s="656"/>
      <c r="DG31" s="656"/>
      <c r="DH31" s="656"/>
      <c r="DI31" s="656"/>
      <c r="DJ31" s="656"/>
      <c r="DK31" s="657"/>
      <c r="DL31" s="632">
        <v>201881</v>
      </c>
      <c r="DM31" s="656"/>
      <c r="DN31" s="656"/>
      <c r="DO31" s="656"/>
      <c r="DP31" s="656"/>
      <c r="DQ31" s="656"/>
      <c r="DR31" s="656"/>
      <c r="DS31" s="656"/>
      <c r="DT31" s="656"/>
      <c r="DU31" s="656"/>
      <c r="DV31" s="657"/>
      <c r="DW31" s="628">
        <v>0.7</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3250715</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6"/>
      <c r="BI32" s="656"/>
      <c r="BJ32" s="656"/>
      <c r="BK32" s="656"/>
      <c r="BL32" s="656"/>
      <c r="BM32" s="629">
        <v>97</v>
      </c>
      <c r="BN32" s="656"/>
      <c r="BO32" s="656"/>
      <c r="BP32" s="656"/>
      <c r="BQ32" s="669"/>
      <c r="BR32" s="680">
        <v>99</v>
      </c>
      <c r="BS32" s="656"/>
      <c r="BT32" s="656"/>
      <c r="BU32" s="656"/>
      <c r="BV32" s="656"/>
      <c r="BW32" s="656"/>
      <c r="BX32" s="629">
        <v>96.8</v>
      </c>
      <c r="BY32" s="656"/>
      <c r="BZ32" s="656"/>
      <c r="CA32" s="656"/>
      <c r="CB32" s="669"/>
      <c r="CD32" s="665"/>
      <c r="CE32" s="666"/>
      <c r="CF32" s="620" t="s">
        <v>304</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3"/>
      <c r="DB32" s="653"/>
      <c r="DC32" s="658"/>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113551</v>
      </c>
      <c r="S33" s="624"/>
      <c r="T33" s="624"/>
      <c r="U33" s="624"/>
      <c r="V33" s="624"/>
      <c r="W33" s="624"/>
      <c r="X33" s="624"/>
      <c r="Y33" s="625"/>
      <c r="Z33" s="626">
        <v>0.2</v>
      </c>
      <c r="AA33" s="626"/>
      <c r="AB33" s="626"/>
      <c r="AC33" s="626"/>
      <c r="AD33" s="627">
        <v>24836</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99.2</v>
      </c>
      <c r="BH33" s="682"/>
      <c r="BI33" s="682"/>
      <c r="BJ33" s="682"/>
      <c r="BK33" s="682"/>
      <c r="BL33" s="682"/>
      <c r="BM33" s="683">
        <v>96.8</v>
      </c>
      <c r="BN33" s="682"/>
      <c r="BO33" s="682"/>
      <c r="BP33" s="682"/>
      <c r="BQ33" s="684"/>
      <c r="BR33" s="681">
        <v>99.2</v>
      </c>
      <c r="BS33" s="682"/>
      <c r="BT33" s="682"/>
      <c r="BU33" s="682"/>
      <c r="BV33" s="682"/>
      <c r="BW33" s="682"/>
      <c r="BX33" s="683">
        <v>96.2</v>
      </c>
      <c r="BY33" s="682"/>
      <c r="BZ33" s="682"/>
      <c r="CA33" s="682"/>
      <c r="CB33" s="684"/>
      <c r="CD33" s="620" t="s">
        <v>307</v>
      </c>
      <c r="CE33" s="621"/>
      <c r="CF33" s="621"/>
      <c r="CG33" s="621"/>
      <c r="CH33" s="621"/>
      <c r="CI33" s="621"/>
      <c r="CJ33" s="621"/>
      <c r="CK33" s="621"/>
      <c r="CL33" s="621"/>
      <c r="CM33" s="621"/>
      <c r="CN33" s="621"/>
      <c r="CO33" s="621"/>
      <c r="CP33" s="621"/>
      <c r="CQ33" s="622"/>
      <c r="CR33" s="623">
        <v>20350527</v>
      </c>
      <c r="CS33" s="656"/>
      <c r="CT33" s="656"/>
      <c r="CU33" s="656"/>
      <c r="CV33" s="656"/>
      <c r="CW33" s="656"/>
      <c r="CX33" s="656"/>
      <c r="CY33" s="657"/>
      <c r="CZ33" s="628">
        <v>42.1</v>
      </c>
      <c r="DA33" s="653"/>
      <c r="DB33" s="653"/>
      <c r="DC33" s="658"/>
      <c r="DD33" s="632">
        <v>13669460</v>
      </c>
      <c r="DE33" s="656"/>
      <c r="DF33" s="656"/>
      <c r="DG33" s="656"/>
      <c r="DH33" s="656"/>
      <c r="DI33" s="656"/>
      <c r="DJ33" s="656"/>
      <c r="DK33" s="657"/>
      <c r="DL33" s="632">
        <v>11026570</v>
      </c>
      <c r="DM33" s="656"/>
      <c r="DN33" s="656"/>
      <c r="DO33" s="656"/>
      <c r="DP33" s="656"/>
      <c r="DQ33" s="656"/>
      <c r="DR33" s="656"/>
      <c r="DS33" s="656"/>
      <c r="DT33" s="656"/>
      <c r="DU33" s="656"/>
      <c r="DV33" s="657"/>
      <c r="DW33" s="628">
        <v>38.799999999999997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658158</v>
      </c>
      <c r="S34" s="624"/>
      <c r="T34" s="624"/>
      <c r="U34" s="624"/>
      <c r="V34" s="624"/>
      <c r="W34" s="624"/>
      <c r="X34" s="624"/>
      <c r="Y34" s="625"/>
      <c r="Z34" s="626">
        <v>1.3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9223165</v>
      </c>
      <c r="CS34" s="624"/>
      <c r="CT34" s="624"/>
      <c r="CU34" s="624"/>
      <c r="CV34" s="624"/>
      <c r="CW34" s="624"/>
      <c r="CX34" s="624"/>
      <c r="CY34" s="625"/>
      <c r="CZ34" s="628">
        <v>19.100000000000001</v>
      </c>
      <c r="DA34" s="653"/>
      <c r="DB34" s="653"/>
      <c r="DC34" s="658"/>
      <c r="DD34" s="632">
        <v>6032068</v>
      </c>
      <c r="DE34" s="624"/>
      <c r="DF34" s="624"/>
      <c r="DG34" s="624"/>
      <c r="DH34" s="624"/>
      <c r="DI34" s="624"/>
      <c r="DJ34" s="624"/>
      <c r="DK34" s="625"/>
      <c r="DL34" s="632">
        <v>5754004</v>
      </c>
      <c r="DM34" s="624"/>
      <c r="DN34" s="624"/>
      <c r="DO34" s="624"/>
      <c r="DP34" s="624"/>
      <c r="DQ34" s="624"/>
      <c r="DR34" s="624"/>
      <c r="DS34" s="624"/>
      <c r="DT34" s="624"/>
      <c r="DU34" s="624"/>
      <c r="DV34" s="625"/>
      <c r="DW34" s="628">
        <v>20.2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1089310</v>
      </c>
      <c r="S35" s="624"/>
      <c r="T35" s="624"/>
      <c r="U35" s="624"/>
      <c r="V35" s="624"/>
      <c r="W35" s="624"/>
      <c r="X35" s="624"/>
      <c r="Y35" s="625"/>
      <c r="Z35" s="626">
        <v>2.2000000000000002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375114</v>
      </c>
      <c r="CS35" s="656"/>
      <c r="CT35" s="656"/>
      <c r="CU35" s="656"/>
      <c r="CV35" s="656"/>
      <c r="CW35" s="656"/>
      <c r="CX35" s="656"/>
      <c r="CY35" s="657"/>
      <c r="CZ35" s="628">
        <v>0.8</v>
      </c>
      <c r="DA35" s="653"/>
      <c r="DB35" s="653"/>
      <c r="DC35" s="658"/>
      <c r="DD35" s="632">
        <v>287988</v>
      </c>
      <c r="DE35" s="656"/>
      <c r="DF35" s="656"/>
      <c r="DG35" s="656"/>
      <c r="DH35" s="656"/>
      <c r="DI35" s="656"/>
      <c r="DJ35" s="656"/>
      <c r="DK35" s="657"/>
      <c r="DL35" s="632">
        <v>270728</v>
      </c>
      <c r="DM35" s="656"/>
      <c r="DN35" s="656"/>
      <c r="DO35" s="656"/>
      <c r="DP35" s="656"/>
      <c r="DQ35" s="656"/>
      <c r="DR35" s="656"/>
      <c r="DS35" s="656"/>
      <c r="DT35" s="656"/>
      <c r="DU35" s="656"/>
      <c r="DV35" s="657"/>
      <c r="DW35" s="628">
        <v>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2094098</v>
      </c>
      <c r="S36" s="624"/>
      <c r="T36" s="624"/>
      <c r="U36" s="624"/>
      <c r="V36" s="624"/>
      <c r="W36" s="624"/>
      <c r="X36" s="624"/>
      <c r="Y36" s="625"/>
      <c r="Z36" s="626">
        <v>4.2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6016741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101811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4558870</v>
      </c>
      <c r="CS36" s="624"/>
      <c r="CT36" s="624"/>
      <c r="CU36" s="624"/>
      <c r="CV36" s="624"/>
      <c r="CW36" s="624"/>
      <c r="CX36" s="624"/>
      <c r="CY36" s="625"/>
      <c r="CZ36" s="628">
        <v>9.4</v>
      </c>
      <c r="DA36" s="653"/>
      <c r="DB36" s="653"/>
      <c r="DC36" s="658"/>
      <c r="DD36" s="632">
        <v>3000353</v>
      </c>
      <c r="DE36" s="624"/>
      <c r="DF36" s="624"/>
      <c r="DG36" s="624"/>
      <c r="DH36" s="624"/>
      <c r="DI36" s="624"/>
      <c r="DJ36" s="624"/>
      <c r="DK36" s="625"/>
      <c r="DL36" s="632">
        <v>2236834</v>
      </c>
      <c r="DM36" s="624"/>
      <c r="DN36" s="624"/>
      <c r="DO36" s="624"/>
      <c r="DP36" s="624"/>
      <c r="DQ36" s="624"/>
      <c r="DR36" s="624"/>
      <c r="DS36" s="624"/>
      <c r="DT36" s="624"/>
      <c r="DU36" s="624"/>
      <c r="DV36" s="625"/>
      <c r="DW36" s="628">
        <v>7.9</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799919</v>
      </c>
      <c r="S37" s="624"/>
      <c r="T37" s="624"/>
      <c r="U37" s="624"/>
      <c r="V37" s="624"/>
      <c r="W37" s="624"/>
      <c r="X37" s="624"/>
      <c r="Y37" s="625"/>
      <c r="Z37" s="626">
        <v>1.6</v>
      </c>
      <c r="AA37" s="626"/>
      <c r="AB37" s="626"/>
      <c r="AC37" s="626"/>
      <c r="AD37" s="627">
        <v>8357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1167766</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24070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159990</v>
      </c>
      <c r="CS37" s="656"/>
      <c r="CT37" s="656"/>
      <c r="CU37" s="656"/>
      <c r="CV37" s="656"/>
      <c r="CW37" s="656"/>
      <c r="CX37" s="656"/>
      <c r="CY37" s="657"/>
      <c r="CZ37" s="628">
        <v>0.3</v>
      </c>
      <c r="DA37" s="653"/>
      <c r="DB37" s="653"/>
      <c r="DC37" s="658"/>
      <c r="DD37" s="632">
        <v>155990</v>
      </c>
      <c r="DE37" s="656"/>
      <c r="DF37" s="656"/>
      <c r="DG37" s="656"/>
      <c r="DH37" s="656"/>
      <c r="DI37" s="656"/>
      <c r="DJ37" s="656"/>
      <c r="DK37" s="657"/>
      <c r="DL37" s="632">
        <v>7612</v>
      </c>
      <c r="DM37" s="656"/>
      <c r="DN37" s="656"/>
      <c r="DO37" s="656"/>
      <c r="DP37" s="656"/>
      <c r="DQ37" s="656"/>
      <c r="DR37" s="656"/>
      <c r="DS37" s="656"/>
      <c r="DT37" s="656"/>
      <c r="DU37" s="656"/>
      <c r="DV37" s="657"/>
      <c r="DW37" s="628">
        <v>0</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3672218</v>
      </c>
      <c r="S38" s="624"/>
      <c r="T38" s="624"/>
      <c r="U38" s="624"/>
      <c r="V38" s="624"/>
      <c r="W38" s="624"/>
      <c r="X38" s="624"/>
      <c r="Y38" s="625"/>
      <c r="Z38" s="626">
        <v>7.4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555304</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10301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3889656</v>
      </c>
      <c r="CS38" s="624"/>
      <c r="CT38" s="624"/>
      <c r="CU38" s="624"/>
      <c r="CV38" s="624"/>
      <c r="CW38" s="624"/>
      <c r="CX38" s="624"/>
      <c r="CY38" s="625"/>
      <c r="CZ38" s="628">
        <v>8.1</v>
      </c>
      <c r="DA38" s="653"/>
      <c r="DB38" s="653"/>
      <c r="DC38" s="658"/>
      <c r="DD38" s="632">
        <v>3098666</v>
      </c>
      <c r="DE38" s="624"/>
      <c r="DF38" s="624"/>
      <c r="DG38" s="624"/>
      <c r="DH38" s="624"/>
      <c r="DI38" s="624"/>
      <c r="DJ38" s="624"/>
      <c r="DK38" s="625"/>
      <c r="DL38" s="632">
        <v>2765004</v>
      </c>
      <c r="DM38" s="624"/>
      <c r="DN38" s="624"/>
      <c r="DO38" s="624"/>
      <c r="DP38" s="624"/>
      <c r="DQ38" s="624"/>
      <c r="DR38" s="624"/>
      <c r="DS38" s="624"/>
      <c r="DT38" s="624"/>
      <c r="DU38" s="624"/>
      <c r="DV38" s="625"/>
      <c r="DW38" s="628">
        <v>9.6999999999999993</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404015</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15104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2031420</v>
      </c>
      <c r="CS39" s="656"/>
      <c r="CT39" s="656"/>
      <c r="CU39" s="656"/>
      <c r="CV39" s="656"/>
      <c r="CW39" s="656"/>
      <c r="CX39" s="656"/>
      <c r="CY39" s="657"/>
      <c r="CZ39" s="628">
        <v>4.2</v>
      </c>
      <c r="DA39" s="653"/>
      <c r="DB39" s="653"/>
      <c r="DC39" s="658"/>
      <c r="DD39" s="632">
        <v>1250383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236918</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272302</v>
      </c>
      <c r="CS40" s="624"/>
      <c r="CT40" s="624"/>
      <c r="CU40" s="624"/>
      <c r="CV40" s="624"/>
      <c r="CW40" s="624"/>
      <c r="CX40" s="624"/>
      <c r="CY40" s="625"/>
      <c r="CZ40" s="628">
        <v>0.6</v>
      </c>
      <c r="DA40" s="653"/>
      <c r="DB40" s="653"/>
      <c r="DC40" s="658"/>
      <c r="DD40" s="632">
        <v>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49452584</v>
      </c>
      <c r="S41" s="696"/>
      <c r="T41" s="696"/>
      <c r="U41" s="696"/>
      <c r="V41" s="696"/>
      <c r="W41" s="696"/>
      <c r="X41" s="696"/>
      <c r="Y41" s="700"/>
      <c r="Z41" s="701">
        <v>100</v>
      </c>
      <c r="AA41" s="701"/>
      <c r="AB41" s="701"/>
      <c r="AC41" s="701"/>
      <c r="AD41" s="702">
        <v>28178526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670794</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3218862</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409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4588510</v>
      </c>
      <c r="CS42" s="656"/>
      <c r="CT42" s="656"/>
      <c r="CU42" s="656"/>
      <c r="CV42" s="656"/>
      <c r="CW42" s="656"/>
      <c r="CX42" s="656"/>
      <c r="CY42" s="657"/>
      <c r="CZ42" s="628">
        <v>9.5</v>
      </c>
      <c r="DA42" s="653"/>
      <c r="DB42" s="653"/>
      <c r="DC42" s="658"/>
      <c r="DD42" s="632">
        <v>1074341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63896</v>
      </c>
      <c r="CS43" s="656"/>
      <c r="CT43" s="656"/>
      <c r="CU43" s="656"/>
      <c r="CV43" s="656"/>
      <c r="CW43" s="656"/>
      <c r="CX43" s="656"/>
      <c r="CY43" s="657"/>
      <c r="CZ43" s="628">
        <v>0.1</v>
      </c>
      <c r="DA43" s="653"/>
      <c r="DB43" s="653"/>
      <c r="DC43" s="658"/>
      <c r="DD43" s="632">
        <v>49124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4274783</v>
      </c>
      <c r="CS44" s="624"/>
      <c r="CT44" s="624"/>
      <c r="CU44" s="624"/>
      <c r="CV44" s="624"/>
      <c r="CW44" s="624"/>
      <c r="CX44" s="624"/>
      <c r="CY44" s="625"/>
      <c r="CZ44" s="628">
        <v>8.9</v>
      </c>
      <c r="DA44" s="629"/>
      <c r="DB44" s="629"/>
      <c r="DC44" s="635"/>
      <c r="DD44" s="632">
        <v>938700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1244834</v>
      </c>
      <c r="CS45" s="656"/>
      <c r="CT45" s="656"/>
      <c r="CU45" s="656"/>
      <c r="CV45" s="656"/>
      <c r="CW45" s="656"/>
      <c r="CX45" s="656"/>
      <c r="CY45" s="657"/>
      <c r="CZ45" s="628">
        <v>2.6</v>
      </c>
      <c r="DA45" s="653"/>
      <c r="DB45" s="653"/>
      <c r="DC45" s="658"/>
      <c r="DD45" s="632">
        <v>215016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2919914</v>
      </c>
      <c r="CS46" s="624"/>
      <c r="CT46" s="624"/>
      <c r="CU46" s="624"/>
      <c r="CV46" s="624"/>
      <c r="CW46" s="624"/>
      <c r="CX46" s="624"/>
      <c r="CY46" s="625"/>
      <c r="CZ46" s="628">
        <v>6</v>
      </c>
      <c r="DA46" s="629"/>
      <c r="DB46" s="629"/>
      <c r="DC46" s="635"/>
      <c r="DD46" s="632">
        <v>717582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313727</v>
      </c>
      <c r="CS47" s="656"/>
      <c r="CT47" s="656"/>
      <c r="CU47" s="656"/>
      <c r="CV47" s="656"/>
      <c r="CW47" s="656"/>
      <c r="CX47" s="656"/>
      <c r="CY47" s="657"/>
      <c r="CZ47" s="628">
        <v>0.6</v>
      </c>
      <c r="DA47" s="653"/>
      <c r="DB47" s="653"/>
      <c r="DC47" s="658"/>
      <c r="DD47" s="632">
        <v>135641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48291781</v>
      </c>
      <c r="CS49" s="682"/>
      <c r="CT49" s="682"/>
      <c r="CU49" s="682"/>
      <c r="CV49" s="682"/>
      <c r="CW49" s="682"/>
      <c r="CX49" s="682"/>
      <c r="CY49" s="711"/>
      <c r="CZ49" s="703">
        <v>100</v>
      </c>
      <c r="DA49" s="712"/>
      <c r="DB49" s="712"/>
      <c r="DC49" s="713"/>
      <c r="DD49" s="714">
        <v>32326253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OG5cXumfAefyCiy73vk89zZ88pSxjqZCeuTI2SiBCPvPjwmvSlHZwQCsDNtTDY14qqoVarm7GIJaev5sU7C+w==" saltValue="hizHBLgW5f/GexOsAQyCV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Z24" sqref="AZ2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49443</v>
      </c>
      <c r="R7" s="753"/>
      <c r="S7" s="753"/>
      <c r="T7" s="753"/>
      <c r="U7" s="753"/>
      <c r="V7" s="753">
        <v>48283</v>
      </c>
      <c r="W7" s="753"/>
      <c r="X7" s="753"/>
      <c r="Y7" s="753"/>
      <c r="Z7" s="753"/>
      <c r="AA7" s="753">
        <v>1159</v>
      </c>
      <c r="AB7" s="753"/>
      <c r="AC7" s="753"/>
      <c r="AD7" s="753"/>
      <c r="AE7" s="754"/>
      <c r="AF7" s="755">
        <v>825</v>
      </c>
      <c r="AG7" s="756"/>
      <c r="AH7" s="756"/>
      <c r="AI7" s="756"/>
      <c r="AJ7" s="757"/>
      <c r="AK7" s="758">
        <v>1089</v>
      </c>
      <c r="AL7" s="759"/>
      <c r="AM7" s="759"/>
      <c r="AN7" s="759"/>
      <c r="AO7" s="759"/>
      <c r="AP7" s="759">
        <v>47284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575</v>
      </c>
      <c r="BT7" s="747"/>
      <c r="BU7" s="747"/>
      <c r="BV7" s="747"/>
      <c r="BW7" s="747"/>
      <c r="BX7" s="747"/>
      <c r="BY7" s="747"/>
      <c r="BZ7" s="747"/>
      <c r="CA7" s="747"/>
      <c r="CB7" s="747"/>
      <c r="CC7" s="747"/>
      <c r="CD7" s="747"/>
      <c r="CE7" s="747"/>
      <c r="CF7" s="747"/>
      <c r="CG7" s="762"/>
      <c r="CH7" s="743">
        <v>2</v>
      </c>
      <c r="CI7" s="744"/>
      <c r="CJ7" s="744"/>
      <c r="CK7" s="744"/>
      <c r="CL7" s="745"/>
      <c r="CM7" s="743">
        <v>309</v>
      </c>
      <c r="CN7" s="744"/>
      <c r="CO7" s="744"/>
      <c r="CP7" s="744"/>
      <c r="CQ7" s="745"/>
      <c r="CR7" s="743">
        <v>100</v>
      </c>
      <c r="CS7" s="744"/>
      <c r="CT7" s="744"/>
      <c r="CU7" s="744"/>
      <c r="CV7" s="745"/>
      <c r="CW7" s="743">
        <v>19</v>
      </c>
      <c r="CX7" s="744"/>
      <c r="CY7" s="744"/>
      <c r="CZ7" s="744"/>
      <c r="DA7" s="745"/>
      <c r="DB7" s="743" t="s">
        <v>562</v>
      </c>
      <c r="DC7" s="744"/>
      <c r="DD7" s="744"/>
      <c r="DE7" s="744"/>
      <c r="DF7" s="745"/>
      <c r="DG7" s="743" t="s">
        <v>562</v>
      </c>
      <c r="DH7" s="744"/>
      <c r="DI7" s="744"/>
      <c r="DJ7" s="744"/>
      <c r="DK7" s="745"/>
      <c r="DL7" s="743" t="s">
        <v>562</v>
      </c>
      <c r="DM7" s="744"/>
      <c r="DN7" s="744"/>
      <c r="DO7" s="744"/>
      <c r="DP7" s="745"/>
      <c r="DQ7" s="743" t="s">
        <v>562</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10</v>
      </c>
      <c r="R8" s="784"/>
      <c r="S8" s="784"/>
      <c r="T8" s="784"/>
      <c r="U8" s="784"/>
      <c r="V8" s="784">
        <v>8</v>
      </c>
      <c r="W8" s="784"/>
      <c r="X8" s="784"/>
      <c r="Y8" s="784"/>
      <c r="Z8" s="784"/>
      <c r="AA8" s="784">
        <v>1</v>
      </c>
      <c r="AB8" s="784"/>
      <c r="AC8" s="784"/>
      <c r="AD8" s="784"/>
      <c r="AE8" s="785"/>
      <c r="AF8" s="786">
        <v>1</v>
      </c>
      <c r="AG8" s="787"/>
      <c r="AH8" s="787"/>
      <c r="AI8" s="787"/>
      <c r="AJ8" s="788"/>
      <c r="AK8" s="769">
        <v>1</v>
      </c>
      <c r="AL8" s="770"/>
      <c r="AM8" s="770"/>
      <c r="AN8" s="770"/>
      <c r="AO8" s="770"/>
      <c r="AP8" s="770" t="s">
        <v>562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576</v>
      </c>
      <c r="BT8" s="774"/>
      <c r="BU8" s="774"/>
      <c r="BV8" s="774"/>
      <c r="BW8" s="774"/>
      <c r="BX8" s="774"/>
      <c r="BY8" s="774"/>
      <c r="BZ8" s="774"/>
      <c r="CA8" s="774"/>
      <c r="CB8" s="774"/>
      <c r="CC8" s="774"/>
      <c r="CD8" s="774"/>
      <c r="CE8" s="774"/>
      <c r="CF8" s="774"/>
      <c r="CG8" s="775"/>
      <c r="CH8" s="776">
        <v>-7</v>
      </c>
      <c r="CI8" s="777"/>
      <c r="CJ8" s="777"/>
      <c r="CK8" s="777"/>
      <c r="CL8" s="778"/>
      <c r="CM8" s="776">
        <v>301</v>
      </c>
      <c r="CN8" s="777"/>
      <c r="CO8" s="777"/>
      <c r="CP8" s="777"/>
      <c r="CQ8" s="778"/>
      <c r="CR8" s="776">
        <v>204</v>
      </c>
      <c r="CS8" s="777"/>
      <c r="CT8" s="777"/>
      <c r="CU8" s="777"/>
      <c r="CV8" s="778"/>
      <c r="CW8" s="776" t="s">
        <v>562</v>
      </c>
      <c r="CX8" s="777"/>
      <c r="CY8" s="777"/>
      <c r="CZ8" s="777"/>
      <c r="DA8" s="778"/>
      <c r="DB8" s="776" t="s">
        <v>562</v>
      </c>
      <c r="DC8" s="777"/>
      <c r="DD8" s="777"/>
      <c r="DE8" s="777"/>
      <c r="DF8" s="778"/>
      <c r="DG8" s="776" t="s">
        <v>562</v>
      </c>
      <c r="DH8" s="777"/>
      <c r="DI8" s="777"/>
      <c r="DJ8" s="777"/>
      <c r="DK8" s="778"/>
      <c r="DL8" s="776" t="s">
        <v>562</v>
      </c>
      <c r="DM8" s="777"/>
      <c r="DN8" s="777"/>
      <c r="DO8" s="777"/>
      <c r="DP8" s="778"/>
      <c r="DQ8" s="776" t="s">
        <v>562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577</v>
      </c>
      <c r="BT9" s="774"/>
      <c r="BU9" s="774"/>
      <c r="BV9" s="774"/>
      <c r="BW9" s="774"/>
      <c r="BX9" s="774"/>
      <c r="BY9" s="774"/>
      <c r="BZ9" s="774"/>
      <c r="CA9" s="774"/>
      <c r="CB9" s="774"/>
      <c r="CC9" s="774"/>
      <c r="CD9" s="774"/>
      <c r="CE9" s="774"/>
      <c r="CF9" s="774"/>
      <c r="CG9" s="775"/>
      <c r="CH9" s="776">
        <v>0</v>
      </c>
      <c r="CI9" s="777"/>
      <c r="CJ9" s="777"/>
      <c r="CK9" s="777"/>
      <c r="CL9" s="778"/>
      <c r="CM9" s="776">
        <v>153</v>
      </c>
      <c r="CN9" s="777"/>
      <c r="CO9" s="777"/>
      <c r="CP9" s="777"/>
      <c r="CQ9" s="778"/>
      <c r="CR9" s="776">
        <v>20</v>
      </c>
      <c r="CS9" s="777"/>
      <c r="CT9" s="777"/>
      <c r="CU9" s="777"/>
      <c r="CV9" s="778"/>
      <c r="CW9" s="776" t="s">
        <v>562</v>
      </c>
      <c r="CX9" s="777"/>
      <c r="CY9" s="777"/>
      <c r="CZ9" s="777"/>
      <c r="DA9" s="778"/>
      <c r="DB9" s="776" t="s">
        <v>562</v>
      </c>
      <c r="DC9" s="777"/>
      <c r="DD9" s="777"/>
      <c r="DE9" s="777"/>
      <c r="DF9" s="778"/>
      <c r="DG9" s="776" t="s">
        <v>562</v>
      </c>
      <c r="DH9" s="777"/>
      <c r="DI9" s="777"/>
      <c r="DJ9" s="777"/>
      <c r="DK9" s="778"/>
      <c r="DL9" s="776" t="s">
        <v>562</v>
      </c>
      <c r="DM9" s="777"/>
      <c r="DN9" s="777"/>
      <c r="DO9" s="777"/>
      <c r="DP9" s="778"/>
      <c r="DQ9" s="776" t="s">
        <v>562</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578</v>
      </c>
      <c r="BT10" s="774"/>
      <c r="BU10" s="774"/>
      <c r="BV10" s="774"/>
      <c r="BW10" s="774"/>
      <c r="BX10" s="774"/>
      <c r="BY10" s="774"/>
      <c r="BZ10" s="774"/>
      <c r="CA10" s="774"/>
      <c r="CB10" s="774"/>
      <c r="CC10" s="774"/>
      <c r="CD10" s="774"/>
      <c r="CE10" s="774"/>
      <c r="CF10" s="774"/>
      <c r="CG10" s="775"/>
      <c r="CH10" s="776">
        <v>0</v>
      </c>
      <c r="CI10" s="777"/>
      <c r="CJ10" s="777"/>
      <c r="CK10" s="777"/>
      <c r="CL10" s="778"/>
      <c r="CM10" s="776">
        <v>4</v>
      </c>
      <c r="CN10" s="777"/>
      <c r="CO10" s="777"/>
      <c r="CP10" s="777"/>
      <c r="CQ10" s="778"/>
      <c r="CR10" s="776">
        <v>1</v>
      </c>
      <c r="CS10" s="777"/>
      <c r="CT10" s="777"/>
      <c r="CU10" s="777"/>
      <c r="CV10" s="778"/>
      <c r="CW10" s="776" t="s">
        <v>562</v>
      </c>
      <c r="CX10" s="777"/>
      <c r="CY10" s="777"/>
      <c r="CZ10" s="777"/>
      <c r="DA10" s="778"/>
      <c r="DB10" s="776" t="s">
        <v>562</v>
      </c>
      <c r="DC10" s="777"/>
      <c r="DD10" s="777"/>
      <c r="DE10" s="777"/>
      <c r="DF10" s="778"/>
      <c r="DG10" s="776" t="s">
        <v>562</v>
      </c>
      <c r="DH10" s="777"/>
      <c r="DI10" s="777"/>
      <c r="DJ10" s="777"/>
      <c r="DK10" s="778"/>
      <c r="DL10" s="776" t="s">
        <v>562</v>
      </c>
      <c r="DM10" s="777"/>
      <c r="DN10" s="777"/>
      <c r="DO10" s="777"/>
      <c r="DP10" s="778"/>
      <c r="DQ10" s="776" t="s">
        <v>562</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579</v>
      </c>
      <c r="BT11" s="774"/>
      <c r="BU11" s="774"/>
      <c r="BV11" s="774"/>
      <c r="BW11" s="774"/>
      <c r="BX11" s="774"/>
      <c r="BY11" s="774"/>
      <c r="BZ11" s="774"/>
      <c r="CA11" s="774"/>
      <c r="CB11" s="774"/>
      <c r="CC11" s="774"/>
      <c r="CD11" s="774"/>
      <c r="CE11" s="774"/>
      <c r="CF11" s="774"/>
      <c r="CG11" s="775"/>
      <c r="CH11" s="776">
        <v>-17</v>
      </c>
      <c r="CI11" s="777"/>
      <c r="CJ11" s="777"/>
      <c r="CK11" s="777"/>
      <c r="CL11" s="778"/>
      <c r="CM11" s="776">
        <v>-10</v>
      </c>
      <c r="CN11" s="777"/>
      <c r="CO11" s="777"/>
      <c r="CP11" s="777"/>
      <c r="CQ11" s="778"/>
      <c r="CR11" s="776">
        <v>80</v>
      </c>
      <c r="CS11" s="777"/>
      <c r="CT11" s="777"/>
      <c r="CU11" s="777"/>
      <c r="CV11" s="778"/>
      <c r="CW11" s="776">
        <v>1</v>
      </c>
      <c r="CX11" s="777"/>
      <c r="CY11" s="777"/>
      <c r="CZ11" s="777"/>
      <c r="DA11" s="778"/>
      <c r="DB11" s="776" t="s">
        <v>562</v>
      </c>
      <c r="DC11" s="777"/>
      <c r="DD11" s="777"/>
      <c r="DE11" s="777"/>
      <c r="DF11" s="778"/>
      <c r="DG11" s="776" t="s">
        <v>562</v>
      </c>
      <c r="DH11" s="777"/>
      <c r="DI11" s="777"/>
      <c r="DJ11" s="777"/>
      <c r="DK11" s="778"/>
      <c r="DL11" s="776" t="s">
        <v>562</v>
      </c>
      <c r="DM11" s="777"/>
      <c r="DN11" s="777"/>
      <c r="DO11" s="777"/>
      <c r="DP11" s="778"/>
      <c r="DQ11" s="776" t="s">
        <v>562</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580</v>
      </c>
      <c r="BT12" s="774"/>
      <c r="BU12" s="774"/>
      <c r="BV12" s="774"/>
      <c r="BW12" s="774"/>
      <c r="BX12" s="774"/>
      <c r="BY12" s="774"/>
      <c r="BZ12" s="774"/>
      <c r="CA12" s="774"/>
      <c r="CB12" s="774"/>
      <c r="CC12" s="774"/>
      <c r="CD12" s="774"/>
      <c r="CE12" s="774"/>
      <c r="CF12" s="774"/>
      <c r="CG12" s="775"/>
      <c r="CH12" s="776">
        <v>4</v>
      </c>
      <c r="CI12" s="777"/>
      <c r="CJ12" s="777"/>
      <c r="CK12" s="777"/>
      <c r="CL12" s="778"/>
      <c r="CM12" s="776">
        <v>20</v>
      </c>
      <c r="CN12" s="777"/>
      <c r="CO12" s="777"/>
      <c r="CP12" s="777"/>
      <c r="CQ12" s="778"/>
      <c r="CR12" s="776">
        <v>3</v>
      </c>
      <c r="CS12" s="777"/>
      <c r="CT12" s="777"/>
      <c r="CU12" s="777"/>
      <c r="CV12" s="778"/>
      <c r="CW12" s="776" t="s">
        <v>562</v>
      </c>
      <c r="CX12" s="777"/>
      <c r="CY12" s="777"/>
      <c r="CZ12" s="777"/>
      <c r="DA12" s="778"/>
      <c r="DB12" s="776" t="s">
        <v>562</v>
      </c>
      <c r="DC12" s="777"/>
      <c r="DD12" s="777"/>
      <c r="DE12" s="777"/>
      <c r="DF12" s="778"/>
      <c r="DG12" s="776" t="s">
        <v>562</v>
      </c>
      <c r="DH12" s="777"/>
      <c r="DI12" s="777"/>
      <c r="DJ12" s="777"/>
      <c r="DK12" s="778"/>
      <c r="DL12" s="776" t="s">
        <v>562</v>
      </c>
      <c r="DM12" s="777"/>
      <c r="DN12" s="777"/>
      <c r="DO12" s="777"/>
      <c r="DP12" s="778"/>
      <c r="DQ12" s="776" t="s">
        <v>562</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581</v>
      </c>
      <c r="BT13" s="774"/>
      <c r="BU13" s="774"/>
      <c r="BV13" s="774"/>
      <c r="BW13" s="774"/>
      <c r="BX13" s="774"/>
      <c r="BY13" s="774"/>
      <c r="BZ13" s="774"/>
      <c r="CA13" s="774"/>
      <c r="CB13" s="774"/>
      <c r="CC13" s="774"/>
      <c r="CD13" s="774"/>
      <c r="CE13" s="774"/>
      <c r="CF13" s="774"/>
      <c r="CG13" s="775"/>
      <c r="CH13" s="776">
        <v>-124</v>
      </c>
      <c r="CI13" s="777"/>
      <c r="CJ13" s="777"/>
      <c r="CK13" s="777"/>
      <c r="CL13" s="778"/>
      <c r="CM13" s="776">
        <v>58</v>
      </c>
      <c r="CN13" s="777"/>
      <c r="CO13" s="777"/>
      <c r="CP13" s="777"/>
      <c r="CQ13" s="778"/>
      <c r="CR13" s="776">
        <v>16</v>
      </c>
      <c r="CS13" s="777"/>
      <c r="CT13" s="777"/>
      <c r="CU13" s="777"/>
      <c r="CV13" s="778"/>
      <c r="CW13" s="776" t="s">
        <v>562</v>
      </c>
      <c r="CX13" s="777"/>
      <c r="CY13" s="777"/>
      <c r="CZ13" s="777"/>
      <c r="DA13" s="778"/>
      <c r="DB13" s="776" t="s">
        <v>562</v>
      </c>
      <c r="DC13" s="777"/>
      <c r="DD13" s="777"/>
      <c r="DE13" s="777"/>
      <c r="DF13" s="778"/>
      <c r="DG13" s="776" t="s">
        <v>562</v>
      </c>
      <c r="DH13" s="777"/>
      <c r="DI13" s="777"/>
      <c r="DJ13" s="777"/>
      <c r="DK13" s="778"/>
      <c r="DL13" s="776" t="s">
        <v>562</v>
      </c>
      <c r="DM13" s="777"/>
      <c r="DN13" s="777"/>
      <c r="DO13" s="777"/>
      <c r="DP13" s="778"/>
      <c r="DQ13" s="776" t="s">
        <v>562</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582</v>
      </c>
      <c r="BT14" s="774"/>
      <c r="BU14" s="774"/>
      <c r="BV14" s="774"/>
      <c r="BW14" s="774"/>
      <c r="BX14" s="774"/>
      <c r="BY14" s="774"/>
      <c r="BZ14" s="774"/>
      <c r="CA14" s="774"/>
      <c r="CB14" s="774"/>
      <c r="CC14" s="774"/>
      <c r="CD14" s="774"/>
      <c r="CE14" s="774"/>
      <c r="CF14" s="774"/>
      <c r="CG14" s="775"/>
      <c r="CH14" s="776">
        <v>7</v>
      </c>
      <c r="CI14" s="777"/>
      <c r="CJ14" s="777"/>
      <c r="CK14" s="777"/>
      <c r="CL14" s="778"/>
      <c r="CM14" s="776">
        <v>-34</v>
      </c>
      <c r="CN14" s="777"/>
      <c r="CO14" s="777"/>
      <c r="CP14" s="777"/>
      <c r="CQ14" s="778"/>
      <c r="CR14" s="776">
        <v>0</v>
      </c>
      <c r="CS14" s="777"/>
      <c r="CT14" s="777"/>
      <c r="CU14" s="777"/>
      <c r="CV14" s="778"/>
      <c r="CW14" s="776">
        <v>20</v>
      </c>
      <c r="CX14" s="777"/>
      <c r="CY14" s="777"/>
      <c r="CZ14" s="777"/>
      <c r="DA14" s="778"/>
      <c r="DB14" s="776" t="s">
        <v>562</v>
      </c>
      <c r="DC14" s="777"/>
      <c r="DD14" s="777"/>
      <c r="DE14" s="777"/>
      <c r="DF14" s="778"/>
      <c r="DG14" s="776" t="s">
        <v>562</v>
      </c>
      <c r="DH14" s="777"/>
      <c r="DI14" s="777"/>
      <c r="DJ14" s="777"/>
      <c r="DK14" s="778"/>
      <c r="DL14" s="776" t="s">
        <v>562</v>
      </c>
      <c r="DM14" s="777"/>
      <c r="DN14" s="777"/>
      <c r="DO14" s="777"/>
      <c r="DP14" s="778"/>
      <c r="DQ14" s="776" t="s">
        <v>562</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49453</v>
      </c>
      <c r="R23" s="793"/>
      <c r="S23" s="793"/>
      <c r="T23" s="793"/>
      <c r="U23" s="793"/>
      <c r="V23" s="793">
        <v>48292</v>
      </c>
      <c r="W23" s="793"/>
      <c r="X23" s="793"/>
      <c r="Y23" s="793"/>
      <c r="Z23" s="793"/>
      <c r="AA23" s="793">
        <v>1161</v>
      </c>
      <c r="AB23" s="793"/>
      <c r="AC23" s="793"/>
      <c r="AD23" s="793"/>
      <c r="AE23" s="794"/>
      <c r="AF23" s="795">
        <v>826</v>
      </c>
      <c r="AG23" s="793"/>
      <c r="AH23" s="793"/>
      <c r="AI23" s="793"/>
      <c r="AJ23" s="796"/>
      <c r="AK23" s="797"/>
      <c r="AL23" s="798"/>
      <c r="AM23" s="798"/>
      <c r="AN23" s="798"/>
      <c r="AO23" s="798"/>
      <c r="AP23" s="793">
        <v>47284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8806</v>
      </c>
      <c r="R28" s="823"/>
      <c r="S28" s="823"/>
      <c r="T28" s="823"/>
      <c r="U28" s="823"/>
      <c r="V28" s="823">
        <v>8872</v>
      </c>
      <c r="W28" s="823"/>
      <c r="X28" s="823"/>
      <c r="Y28" s="823"/>
      <c r="Z28" s="823"/>
      <c r="AA28" s="823">
        <v>-67</v>
      </c>
      <c r="AB28" s="823"/>
      <c r="AC28" s="823"/>
      <c r="AD28" s="823"/>
      <c r="AE28" s="824"/>
      <c r="AF28" s="825">
        <v>-67</v>
      </c>
      <c r="AG28" s="823"/>
      <c r="AH28" s="823"/>
      <c r="AI28" s="823"/>
      <c r="AJ28" s="826"/>
      <c r="AK28" s="827">
        <v>679</v>
      </c>
      <c r="AL28" s="828"/>
      <c r="AM28" s="828"/>
      <c r="AN28" s="828"/>
      <c r="AO28" s="828"/>
      <c r="AP28" s="828" t="s">
        <v>562</v>
      </c>
      <c r="AQ28" s="828"/>
      <c r="AR28" s="828"/>
      <c r="AS28" s="828"/>
      <c r="AT28" s="828"/>
      <c r="AU28" s="828" t="s">
        <v>562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10746</v>
      </c>
      <c r="R29" s="784"/>
      <c r="S29" s="784"/>
      <c r="T29" s="784"/>
      <c r="U29" s="784"/>
      <c r="V29" s="784">
        <v>10392</v>
      </c>
      <c r="W29" s="784"/>
      <c r="X29" s="784"/>
      <c r="Y29" s="784"/>
      <c r="Z29" s="784"/>
      <c r="AA29" s="784">
        <v>354</v>
      </c>
      <c r="AB29" s="784"/>
      <c r="AC29" s="784"/>
      <c r="AD29" s="784"/>
      <c r="AE29" s="785"/>
      <c r="AF29" s="786">
        <v>354</v>
      </c>
      <c r="AG29" s="787"/>
      <c r="AH29" s="787"/>
      <c r="AI29" s="787"/>
      <c r="AJ29" s="788"/>
      <c r="AK29" s="834">
        <v>1549</v>
      </c>
      <c r="AL29" s="830"/>
      <c r="AM29" s="830"/>
      <c r="AN29" s="830"/>
      <c r="AO29" s="830"/>
      <c r="AP29" s="830" t="s">
        <v>562</v>
      </c>
      <c r="AQ29" s="830"/>
      <c r="AR29" s="830"/>
      <c r="AS29" s="830"/>
      <c r="AT29" s="830"/>
      <c r="AU29" s="830" t="s">
        <v>562</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1387</v>
      </c>
      <c r="R30" s="784"/>
      <c r="S30" s="784"/>
      <c r="T30" s="784"/>
      <c r="U30" s="784"/>
      <c r="V30" s="784">
        <v>1385</v>
      </c>
      <c r="W30" s="784"/>
      <c r="X30" s="784"/>
      <c r="Y30" s="784"/>
      <c r="Z30" s="784"/>
      <c r="AA30" s="784">
        <v>2</v>
      </c>
      <c r="AB30" s="784"/>
      <c r="AC30" s="784"/>
      <c r="AD30" s="784"/>
      <c r="AE30" s="785"/>
      <c r="AF30" s="786">
        <v>2</v>
      </c>
      <c r="AG30" s="787"/>
      <c r="AH30" s="787"/>
      <c r="AI30" s="787"/>
      <c r="AJ30" s="788"/>
      <c r="AK30" s="834">
        <v>393</v>
      </c>
      <c r="AL30" s="830"/>
      <c r="AM30" s="830"/>
      <c r="AN30" s="830"/>
      <c r="AO30" s="830"/>
      <c r="AP30" s="830" t="s">
        <v>562</v>
      </c>
      <c r="AQ30" s="830"/>
      <c r="AR30" s="830"/>
      <c r="AS30" s="830"/>
      <c r="AT30" s="830"/>
      <c r="AU30" s="830" t="s">
        <v>562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47</v>
      </c>
      <c r="R31" s="784"/>
      <c r="S31" s="784"/>
      <c r="T31" s="784"/>
      <c r="U31" s="784"/>
      <c r="V31" s="784">
        <v>44</v>
      </c>
      <c r="W31" s="784"/>
      <c r="X31" s="784"/>
      <c r="Y31" s="784"/>
      <c r="Z31" s="784"/>
      <c r="AA31" s="784">
        <v>3</v>
      </c>
      <c r="AB31" s="784"/>
      <c r="AC31" s="784"/>
      <c r="AD31" s="784"/>
      <c r="AE31" s="785"/>
      <c r="AF31" s="786">
        <v>3</v>
      </c>
      <c r="AG31" s="787"/>
      <c r="AH31" s="787"/>
      <c r="AI31" s="787"/>
      <c r="AJ31" s="788"/>
      <c r="AK31" s="834" t="s">
        <v>562</v>
      </c>
      <c r="AL31" s="830"/>
      <c r="AM31" s="830"/>
      <c r="AN31" s="830"/>
      <c r="AO31" s="830"/>
      <c r="AP31" s="830" t="s">
        <v>562</v>
      </c>
      <c r="AQ31" s="830"/>
      <c r="AR31" s="830"/>
      <c r="AS31" s="830"/>
      <c r="AT31" s="830"/>
      <c r="AU31" s="830" t="s">
        <v>562</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4952</v>
      </c>
      <c r="R32" s="784"/>
      <c r="S32" s="784"/>
      <c r="T32" s="784"/>
      <c r="U32" s="784"/>
      <c r="V32" s="784">
        <v>4992</v>
      </c>
      <c r="W32" s="784"/>
      <c r="X32" s="784"/>
      <c r="Y32" s="784"/>
      <c r="Z32" s="784"/>
      <c r="AA32" s="784">
        <v>-40</v>
      </c>
      <c r="AB32" s="784"/>
      <c r="AC32" s="784"/>
      <c r="AD32" s="784"/>
      <c r="AE32" s="785"/>
      <c r="AF32" s="786">
        <v>1893</v>
      </c>
      <c r="AG32" s="787"/>
      <c r="AH32" s="787"/>
      <c r="AI32" s="787"/>
      <c r="AJ32" s="788"/>
      <c r="AK32" s="834">
        <v>555</v>
      </c>
      <c r="AL32" s="830"/>
      <c r="AM32" s="830"/>
      <c r="AN32" s="830"/>
      <c r="AO32" s="830"/>
      <c r="AP32" s="830">
        <v>1411</v>
      </c>
      <c r="AQ32" s="830"/>
      <c r="AR32" s="830"/>
      <c r="AS32" s="830"/>
      <c r="AT32" s="830"/>
      <c r="AU32" s="830">
        <v>1082</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3076</v>
      </c>
      <c r="R33" s="784"/>
      <c r="S33" s="784"/>
      <c r="T33" s="784"/>
      <c r="U33" s="784"/>
      <c r="V33" s="784">
        <v>2915</v>
      </c>
      <c r="W33" s="784"/>
      <c r="X33" s="784"/>
      <c r="Y33" s="784"/>
      <c r="Z33" s="784"/>
      <c r="AA33" s="784">
        <v>161</v>
      </c>
      <c r="AB33" s="784"/>
      <c r="AC33" s="784"/>
      <c r="AD33" s="784"/>
      <c r="AE33" s="785"/>
      <c r="AF33" s="786">
        <v>2835</v>
      </c>
      <c r="AG33" s="787"/>
      <c r="AH33" s="787"/>
      <c r="AI33" s="787"/>
      <c r="AJ33" s="788"/>
      <c r="AK33" s="834">
        <v>404</v>
      </c>
      <c r="AL33" s="830"/>
      <c r="AM33" s="830"/>
      <c r="AN33" s="830"/>
      <c r="AO33" s="830"/>
      <c r="AP33" s="830">
        <v>10152</v>
      </c>
      <c r="AQ33" s="830"/>
      <c r="AR33" s="830"/>
      <c r="AS33" s="830"/>
      <c r="AT33" s="830"/>
      <c r="AU33" s="830">
        <v>2193</v>
      </c>
      <c r="AV33" s="830"/>
      <c r="AW33" s="830"/>
      <c r="AX33" s="830"/>
      <c r="AY33" s="830"/>
      <c r="AZ33" s="831"/>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2514</v>
      </c>
      <c r="R34" s="784"/>
      <c r="S34" s="784"/>
      <c r="T34" s="784"/>
      <c r="U34" s="784"/>
      <c r="V34" s="784">
        <v>2121</v>
      </c>
      <c r="W34" s="784"/>
      <c r="X34" s="784"/>
      <c r="Y34" s="784"/>
      <c r="Z34" s="784"/>
      <c r="AA34" s="784">
        <v>393</v>
      </c>
      <c r="AB34" s="784"/>
      <c r="AC34" s="784"/>
      <c r="AD34" s="784"/>
      <c r="AE34" s="785"/>
      <c r="AF34" s="786">
        <v>1734</v>
      </c>
      <c r="AG34" s="787"/>
      <c r="AH34" s="787"/>
      <c r="AI34" s="787"/>
      <c r="AJ34" s="788"/>
      <c r="AK34" s="834">
        <v>1168</v>
      </c>
      <c r="AL34" s="830"/>
      <c r="AM34" s="830"/>
      <c r="AN34" s="830"/>
      <c r="AO34" s="830"/>
      <c r="AP34" s="830">
        <v>11375</v>
      </c>
      <c r="AQ34" s="830"/>
      <c r="AR34" s="830"/>
      <c r="AS34" s="830"/>
      <c r="AT34" s="830"/>
      <c r="AU34" s="830">
        <v>8953</v>
      </c>
      <c r="AV34" s="830"/>
      <c r="AW34" s="830"/>
      <c r="AX34" s="830"/>
      <c r="AY34" s="830"/>
      <c r="AZ34" s="831"/>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6755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563</v>
      </c>
      <c r="C68" s="870"/>
      <c r="D68" s="870"/>
      <c r="E68" s="870"/>
      <c r="F68" s="870"/>
      <c r="G68" s="870"/>
      <c r="H68" s="870"/>
      <c r="I68" s="870"/>
      <c r="J68" s="870"/>
      <c r="K68" s="870"/>
      <c r="L68" s="870"/>
      <c r="M68" s="870"/>
      <c r="N68" s="870"/>
      <c r="O68" s="870"/>
      <c r="P68" s="871"/>
      <c r="Q68" s="872">
        <v>1795</v>
      </c>
      <c r="R68" s="866"/>
      <c r="S68" s="866"/>
      <c r="T68" s="866"/>
      <c r="U68" s="866"/>
      <c r="V68" s="866">
        <v>1726</v>
      </c>
      <c r="W68" s="866"/>
      <c r="X68" s="866"/>
      <c r="Y68" s="866"/>
      <c r="Z68" s="866"/>
      <c r="AA68" s="866">
        <v>68</v>
      </c>
      <c r="AB68" s="866"/>
      <c r="AC68" s="866"/>
      <c r="AD68" s="866"/>
      <c r="AE68" s="866"/>
      <c r="AF68" s="866">
        <v>68</v>
      </c>
      <c r="AG68" s="866"/>
      <c r="AH68" s="866"/>
      <c r="AI68" s="866"/>
      <c r="AJ68" s="866"/>
      <c r="AK68" s="866" t="s">
        <v>562</v>
      </c>
      <c r="AL68" s="866"/>
      <c r="AM68" s="866"/>
      <c r="AN68" s="866"/>
      <c r="AO68" s="866"/>
      <c r="AP68" s="866">
        <v>30</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564</v>
      </c>
      <c r="C69" s="874"/>
      <c r="D69" s="874"/>
      <c r="E69" s="874"/>
      <c r="F69" s="874"/>
      <c r="G69" s="874"/>
      <c r="H69" s="874"/>
      <c r="I69" s="874"/>
      <c r="J69" s="874"/>
      <c r="K69" s="874"/>
      <c r="L69" s="874"/>
      <c r="M69" s="874"/>
      <c r="N69" s="874"/>
      <c r="O69" s="874"/>
      <c r="P69" s="875"/>
      <c r="Q69" s="876">
        <v>313</v>
      </c>
      <c r="R69" s="830"/>
      <c r="S69" s="830"/>
      <c r="T69" s="830"/>
      <c r="U69" s="830"/>
      <c r="V69" s="830">
        <v>294</v>
      </c>
      <c r="W69" s="830"/>
      <c r="X69" s="830"/>
      <c r="Y69" s="830"/>
      <c r="Z69" s="830"/>
      <c r="AA69" s="830">
        <v>19</v>
      </c>
      <c r="AB69" s="830"/>
      <c r="AC69" s="830"/>
      <c r="AD69" s="830"/>
      <c r="AE69" s="830"/>
      <c r="AF69" s="830">
        <v>19</v>
      </c>
      <c r="AG69" s="830"/>
      <c r="AH69" s="830"/>
      <c r="AI69" s="830"/>
      <c r="AJ69" s="830"/>
      <c r="AK69" s="830">
        <v>83</v>
      </c>
      <c r="AL69" s="830"/>
      <c r="AM69" s="830"/>
      <c r="AN69" s="830"/>
      <c r="AO69" s="830"/>
      <c r="AP69" s="830" t="s">
        <v>562</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565</v>
      </c>
      <c r="C70" s="874"/>
      <c r="D70" s="874"/>
      <c r="E70" s="874"/>
      <c r="F70" s="874"/>
      <c r="G70" s="874"/>
      <c r="H70" s="874"/>
      <c r="I70" s="874"/>
      <c r="J70" s="874"/>
      <c r="K70" s="874"/>
      <c r="L70" s="874"/>
      <c r="M70" s="874"/>
      <c r="N70" s="874"/>
      <c r="O70" s="874"/>
      <c r="P70" s="875"/>
      <c r="Q70" s="876">
        <v>62</v>
      </c>
      <c r="R70" s="830"/>
      <c r="S70" s="830"/>
      <c r="T70" s="830"/>
      <c r="U70" s="830"/>
      <c r="V70" s="830">
        <v>61</v>
      </c>
      <c r="W70" s="830"/>
      <c r="X70" s="830"/>
      <c r="Y70" s="830"/>
      <c r="Z70" s="830"/>
      <c r="AA70" s="830">
        <v>1</v>
      </c>
      <c r="AB70" s="830"/>
      <c r="AC70" s="830"/>
      <c r="AD70" s="830"/>
      <c r="AE70" s="830"/>
      <c r="AF70" s="830">
        <v>1</v>
      </c>
      <c r="AG70" s="830"/>
      <c r="AH70" s="830"/>
      <c r="AI70" s="830"/>
      <c r="AJ70" s="830"/>
      <c r="AK70" s="830" t="s">
        <v>562</v>
      </c>
      <c r="AL70" s="830"/>
      <c r="AM70" s="830"/>
      <c r="AN70" s="830"/>
      <c r="AO70" s="830"/>
      <c r="AP70" s="830" t="s">
        <v>562</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566</v>
      </c>
      <c r="C71" s="874"/>
      <c r="D71" s="874"/>
      <c r="E71" s="874"/>
      <c r="F71" s="874"/>
      <c r="G71" s="874"/>
      <c r="H71" s="874"/>
      <c r="I71" s="874"/>
      <c r="J71" s="874"/>
      <c r="K71" s="874"/>
      <c r="L71" s="874"/>
      <c r="M71" s="874"/>
      <c r="N71" s="874"/>
      <c r="O71" s="874"/>
      <c r="P71" s="875"/>
      <c r="Q71" s="876">
        <v>155</v>
      </c>
      <c r="R71" s="830"/>
      <c r="S71" s="830"/>
      <c r="T71" s="830"/>
      <c r="U71" s="830"/>
      <c r="V71" s="830">
        <v>153</v>
      </c>
      <c r="W71" s="830"/>
      <c r="X71" s="830"/>
      <c r="Y71" s="830"/>
      <c r="Z71" s="830"/>
      <c r="AA71" s="830">
        <v>3</v>
      </c>
      <c r="AB71" s="830"/>
      <c r="AC71" s="830"/>
      <c r="AD71" s="830"/>
      <c r="AE71" s="830"/>
      <c r="AF71" s="830">
        <v>3</v>
      </c>
      <c r="AG71" s="830"/>
      <c r="AH71" s="830"/>
      <c r="AI71" s="830"/>
      <c r="AJ71" s="830"/>
      <c r="AK71" s="830" t="s">
        <v>562</v>
      </c>
      <c r="AL71" s="830"/>
      <c r="AM71" s="830"/>
      <c r="AN71" s="830"/>
      <c r="AO71" s="830"/>
      <c r="AP71" s="830" t="s">
        <v>562</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567</v>
      </c>
      <c r="C72" s="874"/>
      <c r="D72" s="874"/>
      <c r="E72" s="874"/>
      <c r="F72" s="874"/>
      <c r="G72" s="874"/>
      <c r="H72" s="874"/>
      <c r="I72" s="874"/>
      <c r="J72" s="874"/>
      <c r="K72" s="874"/>
      <c r="L72" s="874"/>
      <c r="M72" s="874"/>
      <c r="N72" s="874"/>
      <c r="O72" s="874"/>
      <c r="P72" s="875"/>
      <c r="Q72" s="876">
        <v>16</v>
      </c>
      <c r="R72" s="830"/>
      <c r="S72" s="830"/>
      <c r="T72" s="830"/>
      <c r="U72" s="830"/>
      <c r="V72" s="830">
        <v>14</v>
      </c>
      <c r="W72" s="830"/>
      <c r="X72" s="830"/>
      <c r="Y72" s="830"/>
      <c r="Z72" s="830"/>
      <c r="AA72" s="830">
        <v>2</v>
      </c>
      <c r="AB72" s="830"/>
      <c r="AC72" s="830"/>
      <c r="AD72" s="830"/>
      <c r="AE72" s="830"/>
      <c r="AF72" s="830">
        <v>2</v>
      </c>
      <c r="AG72" s="830"/>
      <c r="AH72" s="830"/>
      <c r="AI72" s="830"/>
      <c r="AJ72" s="830"/>
      <c r="AK72" s="830" t="s">
        <v>562</v>
      </c>
      <c r="AL72" s="830"/>
      <c r="AM72" s="830"/>
      <c r="AN72" s="830"/>
      <c r="AO72" s="830"/>
      <c r="AP72" s="830" t="s">
        <v>562</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568</v>
      </c>
      <c r="C73" s="874"/>
      <c r="D73" s="874"/>
      <c r="E73" s="874"/>
      <c r="F73" s="874"/>
      <c r="G73" s="874"/>
      <c r="H73" s="874"/>
      <c r="I73" s="874"/>
      <c r="J73" s="874"/>
      <c r="K73" s="874"/>
      <c r="L73" s="874"/>
      <c r="M73" s="874"/>
      <c r="N73" s="874"/>
      <c r="O73" s="874"/>
      <c r="P73" s="875"/>
      <c r="Q73" s="876">
        <v>5869</v>
      </c>
      <c r="R73" s="830"/>
      <c r="S73" s="830"/>
      <c r="T73" s="830"/>
      <c r="U73" s="830"/>
      <c r="V73" s="830">
        <v>4818</v>
      </c>
      <c r="W73" s="830"/>
      <c r="X73" s="830"/>
      <c r="Y73" s="830"/>
      <c r="Z73" s="830"/>
      <c r="AA73" s="830">
        <v>1051</v>
      </c>
      <c r="AB73" s="830"/>
      <c r="AC73" s="830"/>
      <c r="AD73" s="830"/>
      <c r="AE73" s="830"/>
      <c r="AF73" s="830">
        <v>1051</v>
      </c>
      <c r="AG73" s="830"/>
      <c r="AH73" s="830"/>
      <c r="AI73" s="830"/>
      <c r="AJ73" s="830"/>
      <c r="AK73" s="830">
        <v>18</v>
      </c>
      <c r="AL73" s="830"/>
      <c r="AM73" s="830"/>
      <c r="AN73" s="830"/>
      <c r="AO73" s="830"/>
      <c r="AP73" s="830" t="s">
        <v>562</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569</v>
      </c>
      <c r="C74" s="874"/>
      <c r="D74" s="874"/>
      <c r="E74" s="874"/>
      <c r="F74" s="874"/>
      <c r="G74" s="874"/>
      <c r="H74" s="874"/>
      <c r="I74" s="874"/>
      <c r="J74" s="874"/>
      <c r="K74" s="874"/>
      <c r="L74" s="874"/>
      <c r="M74" s="874"/>
      <c r="N74" s="874"/>
      <c r="O74" s="874"/>
      <c r="P74" s="875"/>
      <c r="Q74" s="876">
        <v>280</v>
      </c>
      <c r="R74" s="830"/>
      <c r="S74" s="830"/>
      <c r="T74" s="830"/>
      <c r="U74" s="830"/>
      <c r="V74" s="830">
        <v>269</v>
      </c>
      <c r="W74" s="830"/>
      <c r="X74" s="830"/>
      <c r="Y74" s="830"/>
      <c r="Z74" s="830"/>
      <c r="AA74" s="830">
        <v>11</v>
      </c>
      <c r="AB74" s="830"/>
      <c r="AC74" s="830"/>
      <c r="AD74" s="830"/>
      <c r="AE74" s="830"/>
      <c r="AF74" s="830">
        <v>11</v>
      </c>
      <c r="AG74" s="830"/>
      <c r="AH74" s="830"/>
      <c r="AI74" s="830"/>
      <c r="AJ74" s="830"/>
      <c r="AK74" s="830" t="s">
        <v>562</v>
      </c>
      <c r="AL74" s="830"/>
      <c r="AM74" s="830"/>
      <c r="AN74" s="830"/>
      <c r="AO74" s="830"/>
      <c r="AP74" s="830">
        <v>101</v>
      </c>
      <c r="AQ74" s="830"/>
      <c r="AR74" s="830"/>
      <c r="AS74" s="830"/>
      <c r="AT74" s="830"/>
      <c r="AU74" s="830">
        <v>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570</v>
      </c>
      <c r="C75" s="874"/>
      <c r="D75" s="874"/>
      <c r="E75" s="874"/>
      <c r="F75" s="874"/>
      <c r="G75" s="874"/>
      <c r="H75" s="874"/>
      <c r="I75" s="874"/>
      <c r="J75" s="874"/>
      <c r="K75" s="874"/>
      <c r="L75" s="874"/>
      <c r="M75" s="874"/>
      <c r="N75" s="874"/>
      <c r="O75" s="874"/>
      <c r="P75" s="875"/>
      <c r="Q75" s="877">
        <v>5</v>
      </c>
      <c r="R75" s="878"/>
      <c r="S75" s="878"/>
      <c r="T75" s="878"/>
      <c r="U75" s="834"/>
      <c r="V75" s="879">
        <v>3</v>
      </c>
      <c r="W75" s="878"/>
      <c r="X75" s="878"/>
      <c r="Y75" s="878"/>
      <c r="Z75" s="834"/>
      <c r="AA75" s="879">
        <v>2</v>
      </c>
      <c r="AB75" s="878"/>
      <c r="AC75" s="878"/>
      <c r="AD75" s="878"/>
      <c r="AE75" s="834"/>
      <c r="AF75" s="879">
        <v>2</v>
      </c>
      <c r="AG75" s="878"/>
      <c r="AH75" s="878"/>
      <c r="AI75" s="878"/>
      <c r="AJ75" s="834"/>
      <c r="AK75" s="879">
        <v>0</v>
      </c>
      <c r="AL75" s="878"/>
      <c r="AM75" s="878"/>
      <c r="AN75" s="878"/>
      <c r="AO75" s="834"/>
      <c r="AP75" s="879" t="s">
        <v>562</v>
      </c>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571</v>
      </c>
      <c r="C76" s="874"/>
      <c r="D76" s="874"/>
      <c r="E76" s="874"/>
      <c r="F76" s="874"/>
      <c r="G76" s="874"/>
      <c r="H76" s="874"/>
      <c r="I76" s="874"/>
      <c r="J76" s="874"/>
      <c r="K76" s="874"/>
      <c r="L76" s="874"/>
      <c r="M76" s="874"/>
      <c r="N76" s="874"/>
      <c r="O76" s="874"/>
      <c r="P76" s="875"/>
      <c r="Q76" s="877">
        <v>237</v>
      </c>
      <c r="R76" s="878"/>
      <c r="S76" s="878"/>
      <c r="T76" s="878"/>
      <c r="U76" s="834"/>
      <c r="V76" s="879">
        <v>234</v>
      </c>
      <c r="W76" s="878"/>
      <c r="X76" s="878"/>
      <c r="Y76" s="878"/>
      <c r="Z76" s="834"/>
      <c r="AA76" s="879">
        <v>4</v>
      </c>
      <c r="AB76" s="878"/>
      <c r="AC76" s="878"/>
      <c r="AD76" s="878"/>
      <c r="AE76" s="834"/>
      <c r="AF76" s="879">
        <v>4</v>
      </c>
      <c r="AG76" s="878"/>
      <c r="AH76" s="878"/>
      <c r="AI76" s="878"/>
      <c r="AJ76" s="834"/>
      <c r="AK76" s="879">
        <v>12</v>
      </c>
      <c r="AL76" s="878"/>
      <c r="AM76" s="878"/>
      <c r="AN76" s="878"/>
      <c r="AO76" s="834"/>
      <c r="AP76" s="879" t="s">
        <v>562</v>
      </c>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572</v>
      </c>
      <c r="C77" s="874"/>
      <c r="D77" s="874"/>
      <c r="E77" s="874"/>
      <c r="F77" s="874"/>
      <c r="G77" s="874"/>
      <c r="H77" s="874"/>
      <c r="I77" s="874"/>
      <c r="J77" s="874"/>
      <c r="K77" s="874"/>
      <c r="L77" s="874"/>
      <c r="M77" s="874"/>
      <c r="N77" s="874"/>
      <c r="O77" s="874"/>
      <c r="P77" s="875"/>
      <c r="Q77" s="877">
        <v>254366</v>
      </c>
      <c r="R77" s="878"/>
      <c r="S77" s="878"/>
      <c r="T77" s="878"/>
      <c r="U77" s="834"/>
      <c r="V77" s="879">
        <v>246438</v>
      </c>
      <c r="W77" s="878"/>
      <c r="X77" s="878"/>
      <c r="Y77" s="878"/>
      <c r="Z77" s="834"/>
      <c r="AA77" s="879">
        <v>7929</v>
      </c>
      <c r="AB77" s="878"/>
      <c r="AC77" s="878"/>
      <c r="AD77" s="878"/>
      <c r="AE77" s="834"/>
      <c r="AF77" s="879">
        <v>7525</v>
      </c>
      <c r="AG77" s="878"/>
      <c r="AH77" s="878"/>
      <c r="AI77" s="878"/>
      <c r="AJ77" s="834"/>
      <c r="AK77" s="879" t="s">
        <v>562</v>
      </c>
      <c r="AL77" s="878"/>
      <c r="AM77" s="878"/>
      <c r="AN77" s="878"/>
      <c r="AO77" s="834"/>
      <c r="AP77" s="879" t="s">
        <v>562</v>
      </c>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573</v>
      </c>
      <c r="C78" s="874"/>
      <c r="D78" s="874"/>
      <c r="E78" s="874"/>
      <c r="F78" s="874"/>
      <c r="G78" s="874"/>
      <c r="H78" s="874"/>
      <c r="I78" s="874"/>
      <c r="J78" s="874"/>
      <c r="K78" s="874"/>
      <c r="L78" s="874"/>
      <c r="M78" s="874"/>
      <c r="N78" s="874"/>
      <c r="O78" s="874"/>
      <c r="P78" s="875"/>
      <c r="Q78" s="876">
        <v>249</v>
      </c>
      <c r="R78" s="830"/>
      <c r="S78" s="830"/>
      <c r="T78" s="830"/>
      <c r="U78" s="830"/>
      <c r="V78" s="830">
        <v>153</v>
      </c>
      <c r="W78" s="830"/>
      <c r="X78" s="830"/>
      <c r="Y78" s="830"/>
      <c r="Z78" s="830"/>
      <c r="AA78" s="830">
        <v>96</v>
      </c>
      <c r="AB78" s="830"/>
      <c r="AC78" s="830"/>
      <c r="AD78" s="830"/>
      <c r="AE78" s="830"/>
      <c r="AF78" s="830">
        <v>96</v>
      </c>
      <c r="AG78" s="830"/>
      <c r="AH78" s="830"/>
      <c r="AI78" s="830"/>
      <c r="AJ78" s="830"/>
      <c r="AK78" s="830" t="s">
        <v>562</v>
      </c>
      <c r="AL78" s="830"/>
      <c r="AM78" s="830"/>
      <c r="AN78" s="830"/>
      <c r="AO78" s="830"/>
      <c r="AP78" s="830" t="s">
        <v>562</v>
      </c>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574</v>
      </c>
      <c r="C79" s="874"/>
      <c r="D79" s="874"/>
      <c r="E79" s="874"/>
      <c r="F79" s="874"/>
      <c r="G79" s="874"/>
      <c r="H79" s="874"/>
      <c r="I79" s="874"/>
      <c r="J79" s="874"/>
      <c r="K79" s="874"/>
      <c r="L79" s="874"/>
      <c r="M79" s="874"/>
      <c r="N79" s="874"/>
      <c r="O79" s="874"/>
      <c r="P79" s="875"/>
      <c r="Q79" s="876">
        <v>38</v>
      </c>
      <c r="R79" s="830"/>
      <c r="S79" s="830"/>
      <c r="T79" s="830"/>
      <c r="U79" s="830"/>
      <c r="V79" s="830">
        <v>23</v>
      </c>
      <c r="W79" s="830"/>
      <c r="X79" s="830"/>
      <c r="Y79" s="830"/>
      <c r="Z79" s="830"/>
      <c r="AA79" s="830">
        <v>15</v>
      </c>
      <c r="AB79" s="830"/>
      <c r="AC79" s="830"/>
      <c r="AD79" s="830"/>
      <c r="AE79" s="830"/>
      <c r="AF79" s="830">
        <v>15</v>
      </c>
      <c r="AG79" s="830"/>
      <c r="AH79" s="830"/>
      <c r="AI79" s="830"/>
      <c r="AJ79" s="830"/>
      <c r="AK79" s="830" t="s">
        <v>562</v>
      </c>
      <c r="AL79" s="830"/>
      <c r="AM79" s="830"/>
      <c r="AN79" s="830"/>
      <c r="AO79" s="830"/>
      <c r="AP79" s="830" t="s">
        <v>562</v>
      </c>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5610462</v>
      </c>
      <c r="AB110" s="900"/>
      <c r="AC110" s="900"/>
      <c r="AD110" s="900"/>
      <c r="AE110" s="901"/>
      <c r="AF110" s="902">
        <v>5739675</v>
      </c>
      <c r="AG110" s="900"/>
      <c r="AH110" s="900"/>
      <c r="AI110" s="900"/>
      <c r="AJ110" s="901"/>
      <c r="AK110" s="902">
        <v>5630953</v>
      </c>
      <c r="AL110" s="900"/>
      <c r="AM110" s="900"/>
      <c r="AN110" s="900"/>
      <c r="AO110" s="901"/>
      <c r="AP110" s="903">
        <v>24.5</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51806222</v>
      </c>
      <c r="BR110" s="931"/>
      <c r="BS110" s="931"/>
      <c r="BT110" s="931"/>
      <c r="BU110" s="931"/>
      <c r="BV110" s="931">
        <v>49040945</v>
      </c>
      <c r="BW110" s="931"/>
      <c r="BX110" s="931"/>
      <c r="BY110" s="931"/>
      <c r="BZ110" s="931"/>
      <c r="CA110" s="931">
        <v>47284091</v>
      </c>
      <c r="CB110" s="931"/>
      <c r="CC110" s="931"/>
      <c r="CD110" s="931"/>
      <c r="CE110" s="931"/>
      <c r="CF110" s="944">
        <v>205.8</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v>4479681</v>
      </c>
      <c r="DM110" s="931"/>
      <c r="DN110" s="931"/>
      <c r="DO110" s="931"/>
      <c r="DP110" s="931"/>
      <c r="DQ110" s="931">
        <v>3128646</v>
      </c>
      <c r="DR110" s="931"/>
      <c r="DS110" s="931"/>
      <c r="DT110" s="931"/>
      <c r="DU110" s="931"/>
      <c r="DV110" s="932">
        <v>13.6</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2361891</v>
      </c>
      <c r="BR111" s="926"/>
      <c r="BS111" s="926"/>
      <c r="BT111" s="926"/>
      <c r="BU111" s="926"/>
      <c r="BV111" s="926">
        <v>7229531</v>
      </c>
      <c r="BW111" s="926"/>
      <c r="BX111" s="926"/>
      <c r="BY111" s="926"/>
      <c r="BZ111" s="926"/>
      <c r="CA111" s="926">
        <v>5623816</v>
      </c>
      <c r="CB111" s="926"/>
      <c r="CC111" s="926"/>
      <c r="CD111" s="926"/>
      <c r="CE111" s="926"/>
      <c r="CF111" s="920">
        <v>24.5</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14287854</v>
      </c>
      <c r="BR112" s="926"/>
      <c r="BS112" s="926"/>
      <c r="BT112" s="926"/>
      <c r="BU112" s="926"/>
      <c r="BV112" s="926">
        <v>12922524</v>
      </c>
      <c r="BW112" s="926"/>
      <c r="BX112" s="926"/>
      <c r="BY112" s="926"/>
      <c r="BZ112" s="926"/>
      <c r="CA112" s="926">
        <v>12227450</v>
      </c>
      <c r="CB112" s="926"/>
      <c r="CC112" s="926"/>
      <c r="CD112" s="926"/>
      <c r="CE112" s="926"/>
      <c r="CF112" s="920">
        <v>53.2</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1399574</v>
      </c>
      <c r="AB113" s="938"/>
      <c r="AC113" s="938"/>
      <c r="AD113" s="938"/>
      <c r="AE113" s="939"/>
      <c r="AF113" s="940">
        <v>1428243</v>
      </c>
      <c r="AG113" s="938"/>
      <c r="AH113" s="938"/>
      <c r="AI113" s="938"/>
      <c r="AJ113" s="939"/>
      <c r="AK113" s="940">
        <v>1564515</v>
      </c>
      <c r="AL113" s="938"/>
      <c r="AM113" s="938"/>
      <c r="AN113" s="938"/>
      <c r="AO113" s="939"/>
      <c r="AP113" s="941">
        <v>6.8</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21126</v>
      </c>
      <c r="BR113" s="926"/>
      <c r="BS113" s="926"/>
      <c r="BT113" s="926"/>
      <c r="BU113" s="926"/>
      <c r="BV113" s="926">
        <v>12599</v>
      </c>
      <c r="BW113" s="926"/>
      <c r="BX113" s="926"/>
      <c r="BY113" s="926"/>
      <c r="BZ113" s="926"/>
      <c r="CA113" s="926">
        <v>4045</v>
      </c>
      <c r="CB113" s="926"/>
      <c r="CC113" s="926"/>
      <c r="CD113" s="926"/>
      <c r="CE113" s="926"/>
      <c r="CF113" s="920">
        <v>0</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1997699</v>
      </c>
      <c r="DH113" s="959"/>
      <c r="DI113" s="959"/>
      <c r="DJ113" s="959"/>
      <c r="DK113" s="960"/>
      <c r="DL113" s="961">
        <v>2410796</v>
      </c>
      <c r="DM113" s="959"/>
      <c r="DN113" s="959"/>
      <c r="DO113" s="959"/>
      <c r="DP113" s="960"/>
      <c r="DQ113" s="961">
        <v>2178494</v>
      </c>
      <c r="DR113" s="959"/>
      <c r="DS113" s="959"/>
      <c r="DT113" s="959"/>
      <c r="DU113" s="960"/>
      <c r="DV113" s="962">
        <v>9.5</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5971</v>
      </c>
      <c r="AB114" s="959"/>
      <c r="AC114" s="959"/>
      <c r="AD114" s="959"/>
      <c r="AE114" s="960"/>
      <c r="AF114" s="961">
        <v>6014</v>
      </c>
      <c r="AG114" s="959"/>
      <c r="AH114" s="959"/>
      <c r="AI114" s="959"/>
      <c r="AJ114" s="960"/>
      <c r="AK114" s="961">
        <v>5971</v>
      </c>
      <c r="AL114" s="959"/>
      <c r="AM114" s="959"/>
      <c r="AN114" s="959"/>
      <c r="AO114" s="960"/>
      <c r="AP114" s="962">
        <v>0</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7496708</v>
      </c>
      <c r="BR114" s="926"/>
      <c r="BS114" s="926"/>
      <c r="BT114" s="926"/>
      <c r="BU114" s="926"/>
      <c r="BV114" s="926">
        <v>7744610</v>
      </c>
      <c r="BW114" s="926"/>
      <c r="BX114" s="926"/>
      <c r="BY114" s="926"/>
      <c r="BZ114" s="926"/>
      <c r="CA114" s="926">
        <v>7716976</v>
      </c>
      <c r="CB114" s="926"/>
      <c r="CC114" s="926"/>
      <c r="CD114" s="926"/>
      <c r="CE114" s="926"/>
      <c r="CF114" s="920">
        <v>33.6</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364192</v>
      </c>
      <c r="DH116" s="959"/>
      <c r="DI116" s="959"/>
      <c r="DJ116" s="959"/>
      <c r="DK116" s="960"/>
      <c r="DL116" s="961">
        <v>339054</v>
      </c>
      <c r="DM116" s="959"/>
      <c r="DN116" s="959"/>
      <c r="DO116" s="959"/>
      <c r="DP116" s="960"/>
      <c r="DQ116" s="961">
        <v>316676</v>
      </c>
      <c r="DR116" s="959"/>
      <c r="DS116" s="959"/>
      <c r="DT116" s="959"/>
      <c r="DU116" s="960"/>
      <c r="DV116" s="962">
        <v>1.4</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7016007</v>
      </c>
      <c r="AB117" s="979"/>
      <c r="AC117" s="979"/>
      <c r="AD117" s="979"/>
      <c r="AE117" s="980"/>
      <c r="AF117" s="981">
        <v>7173932</v>
      </c>
      <c r="AG117" s="979"/>
      <c r="AH117" s="979"/>
      <c r="AI117" s="979"/>
      <c r="AJ117" s="980"/>
      <c r="AK117" s="981">
        <v>7201439</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75973801</v>
      </c>
      <c r="BR119" s="1000"/>
      <c r="BS119" s="1000"/>
      <c r="BT119" s="1000"/>
      <c r="BU119" s="1000"/>
      <c r="BV119" s="1000">
        <v>76950209</v>
      </c>
      <c r="BW119" s="1000"/>
      <c r="BX119" s="1000"/>
      <c r="BY119" s="1000"/>
      <c r="BZ119" s="1000"/>
      <c r="CA119" s="1000">
        <v>72856378</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14492002</v>
      </c>
      <c r="BR120" s="931"/>
      <c r="BS120" s="931"/>
      <c r="BT120" s="931"/>
      <c r="BU120" s="931"/>
      <c r="BV120" s="931">
        <v>15748356</v>
      </c>
      <c r="BW120" s="931"/>
      <c r="BX120" s="931"/>
      <c r="BY120" s="931"/>
      <c r="BZ120" s="931"/>
      <c r="CA120" s="931">
        <v>17123035</v>
      </c>
      <c r="CB120" s="931"/>
      <c r="CC120" s="931"/>
      <c r="CD120" s="931"/>
      <c r="CE120" s="931"/>
      <c r="CF120" s="944">
        <v>74.5</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10648558</v>
      </c>
      <c r="DH120" s="931"/>
      <c r="DI120" s="931"/>
      <c r="DJ120" s="931"/>
      <c r="DK120" s="931"/>
      <c r="DL120" s="931">
        <v>9656348</v>
      </c>
      <c r="DM120" s="931"/>
      <c r="DN120" s="931"/>
      <c r="DO120" s="931"/>
      <c r="DP120" s="931"/>
      <c r="DQ120" s="931">
        <v>8952515</v>
      </c>
      <c r="DR120" s="931"/>
      <c r="DS120" s="931"/>
      <c r="DT120" s="931"/>
      <c r="DU120" s="931"/>
      <c r="DV120" s="932">
        <v>39</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598919</v>
      </c>
      <c r="BR121" s="926"/>
      <c r="BS121" s="926"/>
      <c r="BT121" s="926"/>
      <c r="BU121" s="926"/>
      <c r="BV121" s="926">
        <v>1002361</v>
      </c>
      <c r="BW121" s="926"/>
      <c r="BX121" s="926"/>
      <c r="BY121" s="926"/>
      <c r="BZ121" s="926"/>
      <c r="CA121" s="926">
        <v>945219</v>
      </c>
      <c r="CB121" s="926"/>
      <c r="CC121" s="926"/>
      <c r="CD121" s="926"/>
      <c r="CE121" s="926"/>
      <c r="CF121" s="920">
        <v>4.0999999999999996</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2407187</v>
      </c>
      <c r="DH121" s="926"/>
      <c r="DI121" s="926"/>
      <c r="DJ121" s="926"/>
      <c r="DK121" s="926"/>
      <c r="DL121" s="926">
        <v>2062051</v>
      </c>
      <c r="DM121" s="926"/>
      <c r="DN121" s="926"/>
      <c r="DO121" s="926"/>
      <c r="DP121" s="926"/>
      <c r="DQ121" s="926">
        <v>2192848</v>
      </c>
      <c r="DR121" s="926"/>
      <c r="DS121" s="926"/>
      <c r="DT121" s="926"/>
      <c r="DU121" s="926"/>
      <c r="DV121" s="927">
        <v>9.5</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48424492</v>
      </c>
      <c r="BR122" s="1000"/>
      <c r="BS122" s="1000"/>
      <c r="BT122" s="1000"/>
      <c r="BU122" s="1000"/>
      <c r="BV122" s="1000">
        <v>45195111</v>
      </c>
      <c r="BW122" s="1000"/>
      <c r="BX122" s="1000"/>
      <c r="BY122" s="1000"/>
      <c r="BZ122" s="1000"/>
      <c r="CA122" s="1000">
        <v>41854869</v>
      </c>
      <c r="CB122" s="1000"/>
      <c r="CC122" s="1000"/>
      <c r="CD122" s="1000"/>
      <c r="CE122" s="1000"/>
      <c r="CF122" s="1017">
        <v>182.2</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1232090</v>
      </c>
      <c r="DH122" s="926"/>
      <c r="DI122" s="926"/>
      <c r="DJ122" s="926"/>
      <c r="DK122" s="926"/>
      <c r="DL122" s="926">
        <v>1204125</v>
      </c>
      <c r="DM122" s="926"/>
      <c r="DN122" s="926"/>
      <c r="DO122" s="926"/>
      <c r="DP122" s="926"/>
      <c r="DQ122" s="926">
        <v>1082087</v>
      </c>
      <c r="DR122" s="926"/>
      <c r="DS122" s="926"/>
      <c r="DT122" s="926"/>
      <c r="DU122" s="926"/>
      <c r="DV122" s="927">
        <v>4.7</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63515413</v>
      </c>
      <c r="BR123" s="1064"/>
      <c r="BS123" s="1064"/>
      <c r="BT123" s="1064"/>
      <c r="BU123" s="1064"/>
      <c r="BV123" s="1064">
        <v>61945828</v>
      </c>
      <c r="BW123" s="1064"/>
      <c r="BX123" s="1064"/>
      <c r="BY123" s="1064"/>
      <c r="BZ123" s="1064"/>
      <c r="CA123" s="1064">
        <v>59923123</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53.5</v>
      </c>
      <c r="BR124" s="1027"/>
      <c r="BS124" s="1027"/>
      <c r="BT124" s="1027"/>
      <c r="BU124" s="1027"/>
      <c r="BV124" s="1027">
        <v>66.7</v>
      </c>
      <c r="BW124" s="1027"/>
      <c r="BX124" s="1027"/>
      <c r="BY124" s="1027"/>
      <c r="BZ124" s="1027"/>
      <c r="CA124" s="1027">
        <v>56.3</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v>19</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62140</v>
      </c>
      <c r="AB128" s="1046"/>
      <c r="AC128" s="1046"/>
      <c r="AD128" s="1046"/>
      <c r="AE128" s="1047"/>
      <c r="AF128" s="1048">
        <v>77825</v>
      </c>
      <c r="AG128" s="1046"/>
      <c r="AH128" s="1046"/>
      <c r="AI128" s="1046"/>
      <c r="AJ128" s="1047"/>
      <c r="AK128" s="1048">
        <v>76558</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11.91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28373021</v>
      </c>
      <c r="AB129" s="959"/>
      <c r="AC129" s="959"/>
      <c r="AD129" s="959"/>
      <c r="AE129" s="960"/>
      <c r="AF129" s="961">
        <v>27608387</v>
      </c>
      <c r="AG129" s="959"/>
      <c r="AH129" s="959"/>
      <c r="AI129" s="959"/>
      <c r="AJ129" s="960"/>
      <c r="AK129" s="961">
        <v>27966679</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16.91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5089608</v>
      </c>
      <c r="AB130" s="959"/>
      <c r="AC130" s="959"/>
      <c r="AD130" s="959"/>
      <c r="AE130" s="960"/>
      <c r="AF130" s="961">
        <v>5125640</v>
      </c>
      <c r="AG130" s="959"/>
      <c r="AH130" s="959"/>
      <c r="AI130" s="959"/>
      <c r="AJ130" s="960"/>
      <c r="AK130" s="961">
        <v>4995845</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8.6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23283413</v>
      </c>
      <c r="AB131" s="986"/>
      <c r="AC131" s="986"/>
      <c r="AD131" s="986"/>
      <c r="AE131" s="987"/>
      <c r="AF131" s="985">
        <v>22482747</v>
      </c>
      <c r="AG131" s="986"/>
      <c r="AH131" s="986"/>
      <c r="AI131" s="986"/>
      <c r="AJ131" s="987"/>
      <c r="AK131" s="985">
        <v>22970834</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v>56.3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8.0068115439999996</v>
      </c>
      <c r="AB132" s="1097"/>
      <c r="AC132" s="1097"/>
      <c r="AD132" s="1097"/>
      <c r="AE132" s="1098"/>
      <c r="AF132" s="1099">
        <v>8.7643516160000008</v>
      </c>
      <c r="AG132" s="1097"/>
      <c r="AH132" s="1097"/>
      <c r="AI132" s="1097"/>
      <c r="AJ132" s="1098"/>
      <c r="AK132" s="1099">
        <v>9.2684314380000004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9.4</v>
      </c>
      <c r="AB133" s="1080"/>
      <c r="AC133" s="1080"/>
      <c r="AD133" s="1080"/>
      <c r="AE133" s="1081"/>
      <c r="AF133" s="1079">
        <v>8.6</v>
      </c>
      <c r="AG133" s="1080"/>
      <c r="AH133" s="1080"/>
      <c r="AI133" s="1080"/>
      <c r="AJ133" s="1081"/>
      <c r="AK133" s="1079">
        <v>8.6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SU4MxztUuj2gxt6B7zUj9a+jHE2IOTPmqaYWxq4tlkFP6u/cniqxwDKqujrBCQN/yV7qv3rp2uKa9izp+az7Q==" saltValue="MLsqQsaZp9q8mbi0yPmy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70" zoomScaleNormal="85" zoomScaleSheetLayoutView="70" workbookViewId="0">
      <selection activeCell="CK26" sqref="CK2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r3n1AiKYoo0t4kE6dvIjRTDrXMyww3wKrwDijKhaISqDnTZ5hGIrn7rrba6OmJr7J3XPOxNjFOl9k5t+2m4RQ==" saltValue="dn+IXsP6xrp3ce3oar1z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rubCDKyM2KLHF76vkt2tjIsA49lNdEf6ulIE9E0/U6DeymjNGe5idxJ3xEPbQFyplRN1o6jinwfBCve/zr0KQ==" saltValue="goWJpezntvvAWimBohU7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9417285</v>
      </c>
      <c r="AP9" s="281">
        <v>109517</v>
      </c>
      <c r="AQ9" s="282">
        <v>89973</v>
      </c>
      <c r="AR9" s="283">
        <v>21.7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24184</v>
      </c>
      <c r="AP10" s="284">
        <v>281</v>
      </c>
      <c r="AQ10" s="285">
        <v>6937</v>
      </c>
      <c r="AR10" s="286">
        <v>-95.9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363942</v>
      </c>
      <c r="AP11" s="284">
        <v>4232</v>
      </c>
      <c r="AQ11" s="285">
        <v>2289</v>
      </c>
      <c r="AR11" s="286">
        <v>84.9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t="s">
        <v>489</v>
      </c>
      <c r="AP13" s="284" t="s">
        <v>489</v>
      </c>
      <c r="AQ13" s="285">
        <v>2406</v>
      </c>
      <c r="AR13" s="286" t="s">
        <v>489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63896</v>
      </c>
      <c r="AP14" s="284">
        <v>743</v>
      </c>
      <c r="AQ14" s="285">
        <v>1262</v>
      </c>
      <c r="AR14" s="286">
        <v>-41.1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-672186</v>
      </c>
      <c r="AP15" s="284">
        <v>-7817</v>
      </c>
      <c r="AQ15" s="285">
        <v>-5200</v>
      </c>
      <c r="AR15" s="286">
        <v>50.3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9197121</v>
      </c>
      <c r="AP16" s="284">
        <v>106957</v>
      </c>
      <c r="AQ16" s="285">
        <v>97668</v>
      </c>
      <c r="AR16" s="286">
        <v>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10.49</v>
      </c>
      <c r="AP21" s="298">
        <v>9.02</v>
      </c>
      <c r="AQ21" s="299">
        <v>1.47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96.8</v>
      </c>
      <c r="AP22" s="303">
        <v>97.6</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5630953</v>
      </c>
      <c r="AP32" s="312">
        <v>65485</v>
      </c>
      <c r="AQ32" s="313">
        <v>59282</v>
      </c>
      <c r="AR32" s="314">
        <v>10.5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238</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1564515</v>
      </c>
      <c r="AP35" s="312">
        <v>18194</v>
      </c>
      <c r="AQ35" s="313">
        <v>14825</v>
      </c>
      <c r="AR35" s="314">
        <v>22.7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5971</v>
      </c>
      <c r="AP36" s="312">
        <v>69</v>
      </c>
      <c r="AQ36" s="313">
        <v>1473</v>
      </c>
      <c r="AR36" s="314">
        <v>-95.3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300</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-76558</v>
      </c>
      <c r="AP39" s="312">
        <v>-890</v>
      </c>
      <c r="AQ39" s="313">
        <v>-2906</v>
      </c>
      <c r="AR39" s="314">
        <v>-69.400000000000006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-4995845</v>
      </c>
      <c r="AP40" s="312">
        <v>-58099</v>
      </c>
      <c r="AQ40" s="313">
        <v>-50547</v>
      </c>
      <c r="AR40" s="314">
        <v>14.9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2129036</v>
      </c>
      <c r="AP41" s="312">
        <v>24759</v>
      </c>
      <c r="AQ41" s="313">
        <v>22667</v>
      </c>
      <c r="AR41" s="314">
        <v>9.1999999999999993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6154759</v>
      </c>
      <c r="AN51" s="334">
        <v>67464</v>
      </c>
      <c r="AO51" s="335">
        <v>-16</v>
      </c>
      <c r="AP51" s="336">
        <v>62383</v>
      </c>
      <c r="AQ51" s="337">
        <v>14.1</v>
      </c>
      <c r="AR51" s="338">
        <v>-30.1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1774535</v>
      </c>
      <c r="AN52" s="342">
        <v>19451</v>
      </c>
      <c r="AO52" s="343">
        <v>-61.3</v>
      </c>
      <c r="AP52" s="344">
        <v>35325</v>
      </c>
      <c r="AQ52" s="345">
        <v>7.6</v>
      </c>
      <c r="AR52" s="346">
        <v>-68.900000000000006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3734973</v>
      </c>
      <c r="AN53" s="334">
        <v>41609</v>
      </c>
      <c r="AO53" s="335">
        <v>-38.299999999999997</v>
      </c>
      <c r="AP53" s="336">
        <v>63812</v>
      </c>
      <c r="AQ53" s="337">
        <v>2.2999999999999998</v>
      </c>
      <c r="AR53" s="338">
        <v>-40.6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2087542</v>
      </c>
      <c r="AN54" s="342">
        <v>23256</v>
      </c>
      <c r="AO54" s="343">
        <v>19.600000000000001</v>
      </c>
      <c r="AP54" s="344">
        <v>33848</v>
      </c>
      <c r="AQ54" s="345">
        <v>-4.2</v>
      </c>
      <c r="AR54" s="346">
        <v>23.8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3285419</v>
      </c>
      <c r="AN55" s="334">
        <v>37197</v>
      </c>
      <c r="AO55" s="335">
        <v>-10.6</v>
      </c>
      <c r="AP55" s="336">
        <v>40807</v>
      </c>
      <c r="AQ55" s="337">
        <v>-36.1</v>
      </c>
      <c r="AR55" s="338">
        <v>25.5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1494001</v>
      </c>
      <c r="AN56" s="342">
        <v>16915</v>
      </c>
      <c r="AO56" s="343">
        <v>-27.3</v>
      </c>
      <c r="AP56" s="344">
        <v>19520</v>
      </c>
      <c r="AQ56" s="345">
        <v>-42.3</v>
      </c>
      <c r="AR56" s="346">
        <v>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3252543</v>
      </c>
      <c r="AN57" s="334">
        <v>37313</v>
      </c>
      <c r="AO57" s="335">
        <v>0.3</v>
      </c>
      <c r="AP57" s="336">
        <v>37343</v>
      </c>
      <c r="AQ57" s="337">
        <v>-8.5</v>
      </c>
      <c r="AR57" s="338">
        <v>8.8000000000000007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1663678</v>
      </c>
      <c r="AN58" s="342">
        <v>19086</v>
      </c>
      <c r="AO58" s="343">
        <v>12.8</v>
      </c>
      <c r="AP58" s="344">
        <v>17633</v>
      </c>
      <c r="AQ58" s="345">
        <v>-9.6999999999999993</v>
      </c>
      <c r="AR58" s="346">
        <v>22.5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4274783</v>
      </c>
      <c r="AN59" s="334">
        <v>49713</v>
      </c>
      <c r="AO59" s="335">
        <v>33.200000000000003</v>
      </c>
      <c r="AP59" s="336">
        <v>47407</v>
      </c>
      <c r="AQ59" s="337">
        <v>27</v>
      </c>
      <c r="AR59" s="338">
        <v>6.2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2919914</v>
      </c>
      <c r="AN60" s="342">
        <v>33957</v>
      </c>
      <c r="AO60" s="343">
        <v>77.900000000000006</v>
      </c>
      <c r="AP60" s="344">
        <v>27543</v>
      </c>
      <c r="AQ60" s="345">
        <v>56.2</v>
      </c>
      <c r="AR60" s="346">
        <v>21.7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4140495</v>
      </c>
      <c r="AN61" s="349">
        <v>46659</v>
      </c>
      <c r="AO61" s="350">
        <v>-6.3</v>
      </c>
      <c r="AP61" s="351">
        <v>50350</v>
      </c>
      <c r="AQ61" s="352">
        <v>-0.2</v>
      </c>
      <c r="AR61" s="338">
        <v>-6.1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1987934</v>
      </c>
      <c r="AN62" s="342">
        <v>22533</v>
      </c>
      <c r="AO62" s="343">
        <v>4.3</v>
      </c>
      <c r="AP62" s="344">
        <v>26774</v>
      </c>
      <c r="AQ62" s="345">
        <v>1.5</v>
      </c>
      <c r="AR62" s="346">
        <v>2.8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5+3BNQS5N0ylKlkldzBfTXv4pqk0gqt93HvUlCk01pbbBkFl0c2BcXxiDxSYDJKvBZoCkuq7gq/JlPoO2rXQ==" saltValue="5ydy/pGvjB05XMvNMU28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E43" sqref="AE4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BZ/ydMIB/2WTk1E81wI0EoZQZHuXrpC4dqZHeM6eI/t2YPljQSTc7hlFDE3eL2NXIe9HYVrQWhDUhz4I/XKR6w==" saltValue="ZRVBC7WAKK6zwSij4zD3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AF50" sqref="AF50"/>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NKoWi0AE7u2nozpZ3KfPragIszrKi5Il3oQW/JCh7CXVu8XcDJmN/nOMbnu9u/T2HKdSzJjLP2YRxf/xj263eg==" saltValue="sGt/f9IJTCWl9EFJAecY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H45" sqref="H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23.3</v>
      </c>
      <c r="G47" s="12">
        <v>19.809999999999999</v>
      </c>
      <c r="H47" s="12">
        <v>20.88</v>
      </c>
      <c r="I47" s="12">
        <v>24.75</v>
      </c>
      <c r="J47" s="13">
        <v>27.72</v>
      </c>
    </row>
    <row r="48" spans="2:10" ht="57.75" customHeight="1" x14ac:dyDescent="0.15">
      <c r="B48" s="14"/>
      <c r="C48" s="1141" t="s">
        <v>4</v>
      </c>
      <c r="D48" s="1141"/>
      <c r="E48" s="1142"/>
      <c r="F48" s="15">
        <v>1.95</v>
      </c>
      <c r="G48" s="16">
        <v>3.01</v>
      </c>
      <c r="H48" s="16">
        <v>6.22</v>
      </c>
      <c r="I48" s="16">
        <v>6.57</v>
      </c>
      <c r="J48" s="17">
        <v>2.95</v>
      </c>
    </row>
    <row r="49" spans="2:10" ht="57.75" customHeight="1" thickBot="1" x14ac:dyDescent="0.2">
      <c r="B49" s="18"/>
      <c r="C49" s="1143" t="s">
        <v>5</v>
      </c>
      <c r="D49" s="1143"/>
      <c r="E49" s="1144"/>
      <c r="F49" s="19" t="s">
        <v>532</v>
      </c>
      <c r="G49" s="20" t="s">
        <v>533</v>
      </c>
      <c r="H49" s="20">
        <v>4.91</v>
      </c>
      <c r="I49" s="20">
        <v>3.46</v>
      </c>
      <c r="J49" s="21" t="s">
        <v>534</v>
      </c>
    </row>
    <row r="50" spans="2:10" x14ac:dyDescent="0.15"/>
  </sheetData>
  <sheetProtection algorithmName="SHA-512" hashValue="peuAWMapopfwIvYB30qDomPv50eNtwhjdUfRXgyNzFumh9Z8HQIl+I+Xqu6ygWE9tecoq13qyq/lAbv1+u39iw==" saltValue="U8M8dHsLy+i1NM7QFMsb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C34" sqref="C34:E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t="s">
        <v>536</v>
      </c>
      <c r="G34" s="33" t="s">
        <v>537</v>
      </c>
      <c r="H34" s="33" t="s">
        <v>538</v>
      </c>
      <c r="I34" s="33">
        <v>0.06</v>
      </c>
      <c r="J34" s="34" t="s">
        <v>539</v>
      </c>
      <c r="K34" s="22"/>
      <c r="L34" s="22"/>
      <c r="M34" s="22"/>
      <c r="N34" s="22"/>
      <c r="O34" s="22"/>
      <c r="P34" s="22"/>
    </row>
    <row r="35" spans="1:16" ht="39" customHeight="1" x14ac:dyDescent="0.15">
      <c r="A35" s="22"/>
      <c r="B35" s="35"/>
      <c r="C35" s="1145" t="s">
        <v>540</v>
      </c>
      <c r="D35" s="1146"/>
      <c r="E35" s="1147"/>
      <c r="F35" s="36">
        <v>11.35</v>
      </c>
      <c r="G35" s="37">
        <v>10.75</v>
      </c>
      <c r="H35" s="37">
        <v>10.91</v>
      </c>
      <c r="I35" s="37">
        <v>10.68</v>
      </c>
      <c r="J35" s="38">
        <v>10.130000000000001</v>
      </c>
      <c r="K35" s="22"/>
      <c r="L35" s="22"/>
      <c r="M35" s="22"/>
      <c r="N35" s="22"/>
      <c r="O35" s="22"/>
      <c r="P35" s="22"/>
    </row>
    <row r="36" spans="1:16" ht="39" customHeight="1" x14ac:dyDescent="0.15">
      <c r="A36" s="22"/>
      <c r="B36" s="35"/>
      <c r="C36" s="1145" t="s">
        <v>541</v>
      </c>
      <c r="D36" s="1146"/>
      <c r="E36" s="1147"/>
      <c r="F36" s="36">
        <v>3.46</v>
      </c>
      <c r="G36" s="37">
        <v>4.5999999999999996</v>
      </c>
      <c r="H36" s="37">
        <v>6.04</v>
      </c>
      <c r="I36" s="37">
        <v>7.09</v>
      </c>
      <c r="J36" s="38">
        <v>6.76</v>
      </c>
      <c r="K36" s="22"/>
      <c r="L36" s="22"/>
      <c r="M36" s="22"/>
      <c r="N36" s="22"/>
      <c r="O36" s="22"/>
      <c r="P36" s="22"/>
    </row>
    <row r="37" spans="1:16" ht="39" customHeight="1" x14ac:dyDescent="0.15">
      <c r="A37" s="22"/>
      <c r="B37" s="35"/>
      <c r="C37" s="1145" t="s">
        <v>542</v>
      </c>
      <c r="D37" s="1146"/>
      <c r="E37" s="1147"/>
      <c r="F37" s="36">
        <v>6.59</v>
      </c>
      <c r="G37" s="37">
        <v>6.21</v>
      </c>
      <c r="H37" s="37">
        <v>6.01</v>
      </c>
      <c r="I37" s="37">
        <v>5.73</v>
      </c>
      <c r="J37" s="38">
        <v>6.2</v>
      </c>
      <c r="K37" s="22"/>
      <c r="L37" s="22"/>
      <c r="M37" s="22"/>
      <c r="N37" s="22"/>
      <c r="O37" s="22"/>
      <c r="P37" s="22"/>
    </row>
    <row r="38" spans="1:16" ht="39" customHeight="1" x14ac:dyDescent="0.15">
      <c r="A38" s="22"/>
      <c r="B38" s="35"/>
      <c r="C38" s="1145" t="s">
        <v>543</v>
      </c>
      <c r="D38" s="1146"/>
      <c r="E38" s="1147"/>
      <c r="F38" s="36">
        <v>2.17</v>
      </c>
      <c r="G38" s="37">
        <v>3.18</v>
      </c>
      <c r="H38" s="37">
        <v>6.32</v>
      </c>
      <c r="I38" s="37">
        <v>6.56</v>
      </c>
      <c r="J38" s="38">
        <v>2.94</v>
      </c>
      <c r="K38" s="22"/>
      <c r="L38" s="22"/>
      <c r="M38" s="22"/>
      <c r="N38" s="22"/>
      <c r="O38" s="22"/>
      <c r="P38" s="22"/>
    </row>
    <row r="39" spans="1:16" ht="39" customHeight="1" x14ac:dyDescent="0.15">
      <c r="A39" s="22"/>
      <c r="B39" s="35"/>
      <c r="C39" s="1145" t="s">
        <v>544</v>
      </c>
      <c r="D39" s="1146"/>
      <c r="E39" s="1147"/>
      <c r="F39" s="36">
        <v>1.88</v>
      </c>
      <c r="G39" s="37">
        <v>1.65</v>
      </c>
      <c r="H39" s="37">
        <v>1.1200000000000001</v>
      </c>
      <c r="I39" s="37">
        <v>1.72</v>
      </c>
      <c r="J39" s="38">
        <v>1.26</v>
      </c>
      <c r="K39" s="22"/>
      <c r="L39" s="22"/>
      <c r="M39" s="22"/>
      <c r="N39" s="22"/>
      <c r="O39" s="22"/>
      <c r="P39" s="22"/>
    </row>
    <row r="40" spans="1:16" ht="39" customHeight="1" x14ac:dyDescent="0.15">
      <c r="A40" s="22"/>
      <c r="B40" s="35"/>
      <c r="C40" s="1145" t="s">
        <v>545</v>
      </c>
      <c r="D40" s="1146"/>
      <c r="E40" s="1147"/>
      <c r="F40" s="36">
        <v>0</v>
      </c>
      <c r="G40" s="37">
        <v>0</v>
      </c>
      <c r="H40" s="37">
        <v>0</v>
      </c>
      <c r="I40" s="37">
        <v>0.01</v>
      </c>
      <c r="J40" s="38">
        <v>0.01</v>
      </c>
      <c r="K40" s="22"/>
      <c r="L40" s="22"/>
      <c r="M40" s="22"/>
      <c r="N40" s="22"/>
      <c r="O40" s="22"/>
      <c r="P40" s="22"/>
    </row>
    <row r="41" spans="1:16" ht="39" customHeight="1" x14ac:dyDescent="0.15">
      <c r="A41" s="22"/>
      <c r="B41" s="35"/>
      <c r="C41" s="1145" t="s">
        <v>546</v>
      </c>
      <c r="D41" s="1146"/>
      <c r="E41" s="1147"/>
      <c r="F41" s="36">
        <v>0.05</v>
      </c>
      <c r="G41" s="37">
        <v>0.05</v>
      </c>
      <c r="H41" s="37">
        <v>7.0000000000000007E-2</v>
      </c>
      <c r="I41" s="37">
        <v>0.01</v>
      </c>
      <c r="J41" s="38">
        <v>0</v>
      </c>
      <c r="K41" s="22"/>
      <c r="L41" s="22"/>
      <c r="M41" s="22"/>
      <c r="N41" s="22"/>
      <c r="O41" s="22"/>
      <c r="P41" s="22"/>
    </row>
    <row r="42" spans="1:16" ht="39" customHeight="1" x14ac:dyDescent="0.15">
      <c r="A42" s="22"/>
      <c r="B42" s="39"/>
      <c r="C42" s="1145" t="s">
        <v>547</v>
      </c>
      <c r="D42" s="1146"/>
      <c r="E42" s="1147"/>
      <c r="F42" s="36" t="s">
        <v>548</v>
      </c>
      <c r="G42" s="37" t="s">
        <v>549</v>
      </c>
      <c r="H42" s="37" t="s">
        <v>550</v>
      </c>
      <c r="I42" s="37" t="s">
        <v>489</v>
      </c>
      <c r="J42" s="38" t="s">
        <v>489</v>
      </c>
      <c r="K42" s="22"/>
      <c r="L42" s="22"/>
      <c r="M42" s="22"/>
      <c r="N42" s="22"/>
      <c r="O42" s="22"/>
      <c r="P42" s="22"/>
    </row>
    <row r="43" spans="1:16" ht="39" customHeight="1" thickBot="1" x14ac:dyDescent="0.2">
      <c r="A43" s="22"/>
      <c r="B43" s="40"/>
      <c r="C43" s="1148" t="s">
        <v>551</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Q9E+S+x2onORwCUqgypSV0wPHxrY1PdKVsjRS1MDjJ3X6xcMV24RHmUycLmS+XMpxWuYZKK3qksvCleZB5CA==" saltValue="p72ZgUS9UBl73bJy8uST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6290</v>
      </c>
      <c r="L45" s="60">
        <v>5852</v>
      </c>
      <c r="M45" s="60">
        <v>5610</v>
      </c>
      <c r="N45" s="60">
        <v>5740</v>
      </c>
      <c r="O45" s="61">
        <v>5631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1425</v>
      </c>
      <c r="L48" s="64">
        <v>1336</v>
      </c>
      <c r="M48" s="64">
        <v>1400</v>
      </c>
      <c r="N48" s="64">
        <v>1428</v>
      </c>
      <c r="O48" s="65">
        <v>1565</v>
      </c>
      <c r="P48" s="48"/>
      <c r="Q48" s="48"/>
      <c r="R48" s="48"/>
      <c r="S48" s="48"/>
      <c r="T48" s="48"/>
      <c r="U48" s="48"/>
    </row>
    <row r="49" spans="1:21" ht="30.75" customHeight="1" x14ac:dyDescent="0.15">
      <c r="A49" s="48"/>
      <c r="B49" s="1155"/>
      <c r="C49" s="1156"/>
      <c r="D49" s="62"/>
      <c r="E49" s="1161" t="s">
        <v>14</v>
      </c>
      <c r="F49" s="1161"/>
      <c r="G49" s="1161"/>
      <c r="H49" s="1161"/>
      <c r="I49" s="1161"/>
      <c r="J49" s="1162"/>
      <c r="K49" s="63">
        <v>6</v>
      </c>
      <c r="L49" s="64">
        <v>6</v>
      </c>
      <c r="M49" s="64">
        <v>6</v>
      </c>
      <c r="N49" s="64">
        <v>6</v>
      </c>
      <c r="O49" s="65">
        <v>6</v>
      </c>
      <c r="P49" s="48"/>
      <c r="Q49" s="48"/>
      <c r="R49" s="48"/>
      <c r="S49" s="48"/>
      <c r="T49" s="48"/>
      <c r="U49" s="48"/>
    </row>
    <row r="50" spans="1:21" ht="30.75" customHeight="1" x14ac:dyDescent="0.15">
      <c r="A50" s="48"/>
      <c r="B50" s="1155"/>
      <c r="C50" s="1156"/>
      <c r="D50" s="62"/>
      <c r="E50" s="1161" t="s">
        <v>15</v>
      </c>
      <c r="F50" s="1161"/>
      <c r="G50" s="1161"/>
      <c r="H50" s="1161"/>
      <c r="I50" s="1161"/>
      <c r="J50" s="1162"/>
      <c r="K50" s="63">
        <v>56</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5331</v>
      </c>
      <c r="L52" s="64">
        <v>5151</v>
      </c>
      <c r="M52" s="64">
        <v>5152</v>
      </c>
      <c r="N52" s="64">
        <v>5204</v>
      </c>
      <c r="O52" s="65">
        <v>5073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2446</v>
      </c>
      <c r="L53" s="69">
        <v>2043</v>
      </c>
      <c r="M53" s="69">
        <v>1864</v>
      </c>
      <c r="N53" s="69">
        <v>1970</v>
      </c>
      <c r="O53" s="70">
        <v>2129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552</v>
      </c>
      <c r="L57" s="81" t="s">
        <v>553</v>
      </c>
      <c r="M57" s="81" t="s">
        <v>554</v>
      </c>
      <c r="N57" s="81" t="s">
        <v>555</v>
      </c>
      <c r="O57" s="82" t="s">
        <v>556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S+IwGgEPvnOdsQdwAQdW602jUP9JSHj4036AGZlAz7v8Xi7n/aKRHdbGVj22dEg1VFWvW/qSnGAR/KqKj8k4w==" saltValue="fd3VZaZonlN44j1HKzngu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54769</v>
      </c>
      <c r="J41" s="356">
        <v>53263</v>
      </c>
      <c r="K41" s="356">
        <v>51806</v>
      </c>
      <c r="L41" s="356">
        <v>49041</v>
      </c>
      <c r="M41" s="357">
        <v>47284</v>
      </c>
    </row>
    <row r="42" spans="2:13" ht="27.75" customHeight="1" x14ac:dyDescent="0.15">
      <c r="B42" s="1186"/>
      <c r="C42" s="1187"/>
      <c r="D42" s="106"/>
      <c r="E42" s="1192" t="s">
        <v>32</v>
      </c>
      <c r="F42" s="1192"/>
      <c r="G42" s="1192"/>
      <c r="H42" s="1193"/>
      <c r="I42" s="358">
        <v>2594</v>
      </c>
      <c r="J42" s="359">
        <v>2478</v>
      </c>
      <c r="K42" s="359">
        <v>2362</v>
      </c>
      <c r="L42" s="359">
        <v>7230</v>
      </c>
      <c r="M42" s="360">
        <v>5624</v>
      </c>
    </row>
    <row r="43" spans="2:13" ht="27.75" customHeight="1" x14ac:dyDescent="0.15">
      <c r="B43" s="1186"/>
      <c r="C43" s="1187"/>
      <c r="D43" s="106"/>
      <c r="E43" s="1192" t="s">
        <v>33</v>
      </c>
      <c r="F43" s="1192"/>
      <c r="G43" s="1192"/>
      <c r="H43" s="1193"/>
      <c r="I43" s="358">
        <v>17052</v>
      </c>
      <c r="J43" s="359">
        <v>15898</v>
      </c>
      <c r="K43" s="359">
        <v>14288</v>
      </c>
      <c r="L43" s="359">
        <v>12923</v>
      </c>
      <c r="M43" s="360">
        <v>12227</v>
      </c>
    </row>
    <row r="44" spans="2:13" ht="27.75" customHeight="1" x14ac:dyDescent="0.15">
      <c r="B44" s="1186"/>
      <c r="C44" s="1187"/>
      <c r="D44" s="106"/>
      <c r="E44" s="1192" t="s">
        <v>34</v>
      </c>
      <c r="F44" s="1192"/>
      <c r="G44" s="1192"/>
      <c r="H44" s="1193"/>
      <c r="I44" s="358">
        <v>38</v>
      </c>
      <c r="J44" s="359">
        <v>30</v>
      </c>
      <c r="K44" s="359">
        <v>21</v>
      </c>
      <c r="L44" s="359">
        <v>13</v>
      </c>
      <c r="M44" s="360">
        <v>4</v>
      </c>
    </row>
    <row r="45" spans="2:13" ht="27.75" customHeight="1" x14ac:dyDescent="0.15">
      <c r="B45" s="1186"/>
      <c r="C45" s="1187"/>
      <c r="D45" s="106"/>
      <c r="E45" s="1192" t="s">
        <v>35</v>
      </c>
      <c r="F45" s="1192"/>
      <c r="G45" s="1192"/>
      <c r="H45" s="1193"/>
      <c r="I45" s="358">
        <v>7867</v>
      </c>
      <c r="J45" s="359">
        <v>7729</v>
      </c>
      <c r="K45" s="359">
        <v>7497</v>
      </c>
      <c r="L45" s="359">
        <v>7745</v>
      </c>
      <c r="M45" s="360">
        <v>7717</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12749</v>
      </c>
      <c r="J50" s="359">
        <v>12819</v>
      </c>
      <c r="K50" s="359">
        <v>14492</v>
      </c>
      <c r="L50" s="359">
        <v>15748</v>
      </c>
      <c r="M50" s="360">
        <v>17123</v>
      </c>
    </row>
    <row r="51" spans="2:13" ht="27.75" customHeight="1" x14ac:dyDescent="0.15">
      <c r="B51" s="1186"/>
      <c r="C51" s="1187"/>
      <c r="D51" s="106"/>
      <c r="E51" s="1192" t="s">
        <v>42</v>
      </c>
      <c r="F51" s="1192"/>
      <c r="G51" s="1192"/>
      <c r="H51" s="1193"/>
      <c r="I51" s="358">
        <v>720</v>
      </c>
      <c r="J51" s="359">
        <v>659</v>
      </c>
      <c r="K51" s="359">
        <v>599</v>
      </c>
      <c r="L51" s="359">
        <v>1002</v>
      </c>
      <c r="M51" s="360">
        <v>945</v>
      </c>
    </row>
    <row r="52" spans="2:13" ht="27.75" customHeight="1" x14ac:dyDescent="0.15">
      <c r="B52" s="1188"/>
      <c r="C52" s="1189"/>
      <c r="D52" s="106"/>
      <c r="E52" s="1192" t="s">
        <v>43</v>
      </c>
      <c r="F52" s="1192"/>
      <c r="G52" s="1192"/>
      <c r="H52" s="1193"/>
      <c r="I52" s="358">
        <v>51970</v>
      </c>
      <c r="J52" s="359">
        <v>50449</v>
      </c>
      <c r="K52" s="359">
        <v>48424</v>
      </c>
      <c r="L52" s="359">
        <v>45195</v>
      </c>
      <c r="M52" s="360">
        <v>41855</v>
      </c>
    </row>
    <row r="53" spans="2:13" ht="27.75" customHeight="1" thickBot="1" x14ac:dyDescent="0.2">
      <c r="B53" s="1199" t="s">
        <v>19</v>
      </c>
      <c r="C53" s="1200"/>
      <c r="D53" s="110"/>
      <c r="E53" s="1201" t="s">
        <v>44</v>
      </c>
      <c r="F53" s="1201"/>
      <c r="G53" s="1201"/>
      <c r="H53" s="1202"/>
      <c r="I53" s="361">
        <v>16880</v>
      </c>
      <c r="J53" s="362">
        <v>15471</v>
      </c>
      <c r="K53" s="362">
        <v>12458</v>
      </c>
      <c r="L53" s="362">
        <v>15004</v>
      </c>
      <c r="M53" s="363">
        <v>12933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Xep1Jvz5P06BVR+5EWW2bYcDken6YDlntJI05jruJceF8tf/BYlekfGXf0GI6dkivL7Rb3bjguBjWl7JXd+7w==" saltValue="CyyyfYolaqokQQeBj7XL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9" sqref="C59:E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5923</v>
      </c>
      <c r="G55" s="122">
        <v>6832</v>
      </c>
      <c r="H55" s="123">
        <v>7752</v>
      </c>
    </row>
    <row r="56" spans="2:8" ht="52.5" customHeight="1" x14ac:dyDescent="0.15">
      <c r="B56" s="124"/>
      <c r="C56" s="1213" t="s">
        <v>47</v>
      </c>
      <c r="D56" s="1213"/>
      <c r="E56" s="1214"/>
      <c r="F56" s="125">
        <v>906</v>
      </c>
      <c r="G56" s="125">
        <v>908</v>
      </c>
      <c r="H56" s="126">
        <v>910</v>
      </c>
    </row>
    <row r="57" spans="2:8" ht="53.25" customHeight="1" x14ac:dyDescent="0.15">
      <c r="B57" s="124"/>
      <c r="C57" s="1215" t="s">
        <v>48</v>
      </c>
      <c r="D57" s="1215"/>
      <c r="E57" s="1216"/>
      <c r="F57" s="127">
        <v>9621</v>
      </c>
      <c r="G57" s="127">
        <v>9562</v>
      </c>
      <c r="H57" s="128">
        <v>9630</v>
      </c>
    </row>
    <row r="58" spans="2:8" ht="45.75" customHeight="1" x14ac:dyDescent="0.15">
      <c r="B58" s="129"/>
      <c r="C58" s="1203" t="s">
        <v>557</v>
      </c>
      <c r="D58" s="1204"/>
      <c r="E58" s="1205"/>
      <c r="F58" s="130">
        <v>2916</v>
      </c>
      <c r="G58" s="130">
        <v>2817</v>
      </c>
      <c r="H58" s="131">
        <v>2725</v>
      </c>
    </row>
    <row r="59" spans="2:8" ht="45.75" customHeight="1" x14ac:dyDescent="0.15">
      <c r="B59" s="129"/>
      <c r="C59" s="1203" t="s">
        <v>558</v>
      </c>
      <c r="D59" s="1204"/>
      <c r="E59" s="1205"/>
      <c r="F59" s="130">
        <v>1267</v>
      </c>
      <c r="G59" s="130">
        <v>1643</v>
      </c>
      <c r="H59" s="131">
        <v>1797</v>
      </c>
    </row>
    <row r="60" spans="2:8" ht="45.75" customHeight="1" x14ac:dyDescent="0.15">
      <c r="B60" s="129"/>
      <c r="C60" s="1203" t="s">
        <v>559</v>
      </c>
      <c r="D60" s="1204"/>
      <c r="E60" s="1205"/>
      <c r="F60" s="130">
        <v>791</v>
      </c>
      <c r="G60" s="130">
        <v>792</v>
      </c>
      <c r="H60" s="131">
        <v>794</v>
      </c>
    </row>
    <row r="61" spans="2:8" ht="45.75" customHeight="1" x14ac:dyDescent="0.15">
      <c r="B61" s="129"/>
      <c r="C61" s="1203" t="s">
        <v>560</v>
      </c>
      <c r="D61" s="1204"/>
      <c r="E61" s="1205"/>
      <c r="F61" s="130">
        <v>729</v>
      </c>
      <c r="G61" s="130">
        <v>729</v>
      </c>
      <c r="H61" s="131">
        <v>731</v>
      </c>
    </row>
    <row r="62" spans="2:8" ht="45.75" customHeight="1" thickBot="1" x14ac:dyDescent="0.2">
      <c r="B62" s="132"/>
      <c r="C62" s="1206" t="s">
        <v>561</v>
      </c>
      <c r="D62" s="1207"/>
      <c r="E62" s="1208"/>
      <c r="F62" s="133">
        <v>535</v>
      </c>
      <c r="G62" s="133">
        <v>564</v>
      </c>
      <c r="H62" s="134">
        <v>573</v>
      </c>
    </row>
    <row r="63" spans="2:8" ht="52.5" customHeight="1" thickBot="1" x14ac:dyDescent="0.2">
      <c r="B63" s="135"/>
      <c r="C63" s="1209" t="s">
        <v>49</v>
      </c>
      <c r="D63" s="1209"/>
      <c r="E63" s="1210"/>
      <c r="F63" s="136">
        <v>16451</v>
      </c>
      <c r="G63" s="136">
        <v>17302</v>
      </c>
      <c r="H63" s="137">
        <v>18292</v>
      </c>
    </row>
    <row r="64" spans="2:8" x14ac:dyDescent="0.15"/>
  </sheetData>
  <sheetProtection algorithmName="SHA-512" hashValue="BD6EBQ8oiwd3Pt37waY3ux4mqC4q/q2q6SdUiU1kf8xna4aAcNRnjAmS4Rc5zSX8mRAr7yGow2EERLCEwdYwxA==" saltValue="X01uY0Nfl3HDGm08rX3S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67464</v>
      </c>
      <c r="E3" s="156"/>
      <c r="F3" s="157">
        <v>62383</v>
      </c>
      <c r="G3" s="158"/>
      <c r="H3" s="159"/>
    </row>
    <row r="4" spans="1:8" x14ac:dyDescent="0.15">
      <c r="A4" s="160"/>
      <c r="B4" s="161"/>
      <c r="C4" s="162"/>
      <c r="D4" s="163">
        <v>19451</v>
      </c>
      <c r="E4" s="164"/>
      <c r="F4" s="165">
        <v>35325</v>
      </c>
      <c r="G4" s="166"/>
      <c r="H4" s="167"/>
    </row>
    <row r="5" spans="1:8" x14ac:dyDescent="0.15">
      <c r="A5" s="148" t="s">
        <v>521</v>
      </c>
      <c r="B5" s="153"/>
      <c r="C5" s="154"/>
      <c r="D5" s="155">
        <v>41609</v>
      </c>
      <c r="E5" s="156"/>
      <c r="F5" s="157">
        <v>63812</v>
      </c>
      <c r="G5" s="158"/>
      <c r="H5" s="159"/>
    </row>
    <row r="6" spans="1:8" x14ac:dyDescent="0.15">
      <c r="A6" s="160"/>
      <c r="B6" s="161"/>
      <c r="C6" s="162"/>
      <c r="D6" s="163">
        <v>23256</v>
      </c>
      <c r="E6" s="164"/>
      <c r="F6" s="165">
        <v>33848</v>
      </c>
      <c r="G6" s="166"/>
      <c r="H6" s="167"/>
    </row>
    <row r="7" spans="1:8" x14ac:dyDescent="0.15">
      <c r="A7" s="148" t="s">
        <v>522</v>
      </c>
      <c r="B7" s="153"/>
      <c r="C7" s="154"/>
      <c r="D7" s="155">
        <v>37197</v>
      </c>
      <c r="E7" s="156"/>
      <c r="F7" s="157">
        <v>40807</v>
      </c>
      <c r="G7" s="158"/>
      <c r="H7" s="159"/>
    </row>
    <row r="8" spans="1:8" x14ac:dyDescent="0.15">
      <c r="A8" s="160"/>
      <c r="B8" s="161"/>
      <c r="C8" s="162"/>
      <c r="D8" s="163">
        <v>16915</v>
      </c>
      <c r="E8" s="164"/>
      <c r="F8" s="165">
        <v>19520</v>
      </c>
      <c r="G8" s="166"/>
      <c r="H8" s="167"/>
    </row>
    <row r="9" spans="1:8" x14ac:dyDescent="0.15">
      <c r="A9" s="148" t="s">
        <v>523</v>
      </c>
      <c r="B9" s="153"/>
      <c r="C9" s="154"/>
      <c r="D9" s="155">
        <v>37313</v>
      </c>
      <c r="E9" s="156"/>
      <c r="F9" s="157">
        <v>37343</v>
      </c>
      <c r="G9" s="158"/>
      <c r="H9" s="159"/>
    </row>
    <row r="10" spans="1:8" x14ac:dyDescent="0.15">
      <c r="A10" s="160"/>
      <c r="B10" s="161"/>
      <c r="C10" s="162"/>
      <c r="D10" s="163">
        <v>19086</v>
      </c>
      <c r="E10" s="164"/>
      <c r="F10" s="165">
        <v>17633</v>
      </c>
      <c r="G10" s="166"/>
      <c r="H10" s="167"/>
    </row>
    <row r="11" spans="1:8" x14ac:dyDescent="0.15">
      <c r="A11" s="148" t="s">
        <v>524</v>
      </c>
      <c r="B11" s="153"/>
      <c r="C11" s="154"/>
      <c r="D11" s="155">
        <v>49713</v>
      </c>
      <c r="E11" s="156"/>
      <c r="F11" s="157">
        <v>47407</v>
      </c>
      <c r="G11" s="158"/>
      <c r="H11" s="159"/>
    </row>
    <row r="12" spans="1:8" x14ac:dyDescent="0.15">
      <c r="A12" s="160"/>
      <c r="B12" s="161"/>
      <c r="C12" s="168"/>
      <c r="D12" s="163">
        <v>33957</v>
      </c>
      <c r="E12" s="164"/>
      <c r="F12" s="165">
        <v>27543</v>
      </c>
      <c r="G12" s="166"/>
      <c r="H12" s="167"/>
    </row>
    <row r="13" spans="1:8" x14ac:dyDescent="0.15">
      <c r="A13" s="148"/>
      <c r="B13" s="153"/>
      <c r="C13" s="169"/>
      <c r="D13" s="170">
        <v>46659</v>
      </c>
      <c r="E13" s="171"/>
      <c r="F13" s="172">
        <v>50350</v>
      </c>
      <c r="G13" s="173"/>
      <c r="H13" s="159"/>
    </row>
    <row r="14" spans="1:8" x14ac:dyDescent="0.15">
      <c r="A14" s="160"/>
      <c r="B14" s="161"/>
      <c r="C14" s="162"/>
      <c r="D14" s="163">
        <v>22533</v>
      </c>
      <c r="E14" s="164"/>
      <c r="F14" s="165">
        <v>26774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1.95</v>
      </c>
      <c r="C19" s="174">
        <f>ROUND(VALUE(SUBSTITUTE(実質収支比率等に係る経年分析!G$48,"▲","-")),2)</f>
        <v>3.01</v>
      </c>
      <c r="D19" s="174">
        <f>ROUND(VALUE(SUBSTITUTE(実質収支比率等に係る経年分析!H$48,"▲","-")),2)</f>
        <v>6.22</v>
      </c>
      <c r="E19" s="174">
        <f>ROUND(VALUE(SUBSTITUTE(実質収支比率等に係る経年分析!I$48,"▲","-")),2)</f>
        <v>6.57</v>
      </c>
      <c r="F19" s="174">
        <f>ROUND(VALUE(SUBSTITUTE(実質収支比率等に係る経年分析!J$48,"▲","-")),2)</f>
        <v>2.95</v>
      </c>
    </row>
    <row r="20" spans="1:11" x14ac:dyDescent="0.15">
      <c r="A20" s="174" t="s">
        <v>53</v>
      </c>
      <c r="B20" s="174">
        <f>ROUND(VALUE(SUBSTITUTE(実質収支比率等に係る経年分析!F$47,"▲","-")),2)</f>
        <v>23.3</v>
      </c>
      <c r="C20" s="174">
        <f>ROUND(VALUE(SUBSTITUTE(実質収支比率等に係る経年分析!G$47,"▲","-")),2)</f>
        <v>19.809999999999999</v>
      </c>
      <c r="D20" s="174">
        <f>ROUND(VALUE(SUBSTITUTE(実質収支比率等に係る経年分析!H$47,"▲","-")),2)</f>
        <v>20.88</v>
      </c>
      <c r="E20" s="174">
        <f>ROUND(VALUE(SUBSTITUTE(実質収支比率等に係る経年分析!I$47,"▲","-")),2)</f>
        <v>24.75</v>
      </c>
      <c r="F20" s="174">
        <f>ROUND(VALUE(SUBSTITUTE(実質収支比率等に係る経年分析!J$47,"▲","-")),2)</f>
        <v>27.72</v>
      </c>
    </row>
    <row r="21" spans="1:11" x14ac:dyDescent="0.15">
      <c r="A21" s="174" t="s">
        <v>54</v>
      </c>
      <c r="B21" s="174">
        <f>IF(ISNUMBER(VALUE(SUBSTITUTE(実質収支比率等に係る経年分析!F$49,"▲","-"))),ROUND(VALUE(SUBSTITUTE(実質収支比率等に係る経年分析!F$49,"▲","-")),2),NA())</f>
        <v>-2.42</v>
      </c>
      <c r="C21" s="174">
        <f>IF(ISNUMBER(VALUE(SUBSTITUTE(実質収支比率等に係る経年分析!G$49,"▲","-"))),ROUND(VALUE(SUBSTITUTE(実質収支比率等に係る経年分析!G$49,"▲","-")),2),NA())</f>
        <v>-2.02</v>
      </c>
      <c r="D21" s="174">
        <f>IF(ISNUMBER(VALUE(SUBSTITUTE(実質収支比率等に係る経年分析!H$49,"▲","-"))),ROUND(VALUE(SUBSTITUTE(実質収支比率等に係る経年分析!H$49,"▲","-")),2),NA())</f>
        <v>4.91</v>
      </c>
      <c r="E21" s="174">
        <f>IF(ISNUMBER(VALUE(SUBSTITUTE(実質収支比率等に係る経年分析!I$49,"▲","-"))),ROUND(VALUE(SUBSTITUTE(実質収支比率等に係る経年分析!I$49,"▲","-")),2),NA())</f>
        <v>3.46</v>
      </c>
      <c r="F21" s="174">
        <f>IF(ISNUMBER(VALUE(SUBSTITUTE(実質収支比率等に係る経年分析!J$49,"▲","-"))),ROUND(VALUE(SUBSTITUTE(実質収支比率等に係る経年分析!J$49,"▲","-")),2),NA())</f>
        <v>-0.25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0.22</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0.17</v>
      </c>
      <c r="E28" s="175" t="e">
        <f>IF(ROUND(VALUE(SUBSTITUTE(連結実質赤字比率に係る赤字・黒字の構成分析!G$42,"▲", "-")), 2) &gt;= 0, ABS(ROUND(VALUE(SUBSTITUTE(連結実質赤字比率に係る赤字・黒字の構成分析!G$42,"▲", "-")), 2)), NA())</f>
        <v>#N/A</v>
      </c>
      <c r="F28" s="175">
        <f>IF(ROUND(VALUE(SUBSTITUTE(連結実質赤字比率に係る赤字・黒字の構成分析!H$42,"▲", "-")), 2) &lt; 0, ABS(ROUND(VALUE(SUBSTITUTE(連結実質赤字比率に係る赤字・黒字の構成分析!H$42,"▲", "-")), 2)), NA())</f>
        <v>0.09</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1.88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1.65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1.1200000000000001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1.26</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6.32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6.56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2.94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6.2</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6.76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10.130000000000001</v>
      </c>
    </row>
    <row r="36" spans="1:16" x14ac:dyDescent="0.15">
      <c r="A36" s="175" t="str">
        <f>IF(連結実質赤字比率に係る赤字・黒字の構成分析!C$34="",NA(),連結実質赤字比率に係る赤字・黒字の構成分析!C$34)</f>
        <v>国民健康保険事業特別会計</v>
      </c>
      <c r="B36" s="175">
        <f>IF(ROUND(VALUE(SUBSTITUTE(連結実質赤字比率に係る赤字・黒字の構成分析!F$34,"▲", "-")), 2) &lt; 0, ABS(ROUND(VALUE(SUBSTITUTE(連結実質赤字比率に係る赤字・黒字の構成分析!F$34,"▲", "-")), 2)), NA())</f>
        <v>0.37</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0.35</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0.44</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0.06</v>
      </c>
      <c r="J36" s="175">
        <f>IF(ROUND(VALUE(SUBSTITUTE(連結実質赤字比率に係る赤字・黒字の構成分析!J$34,"▲", "-")), 2) &lt; 0, ABS(ROUND(VALUE(SUBSTITUTE(連結実質赤字比率に係る赤字・黒字の構成分析!J$34,"▲", "-")), 2)), NA())</f>
        <v>0.23</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5331</v>
      </c>
      <c r="E42" s="176"/>
      <c r="F42" s="176"/>
      <c r="G42" s="176">
        <f>'実質公債費比率（分子）の構造'!L$52</f>
        <v>5151</v>
      </c>
      <c r="H42" s="176"/>
      <c r="I42" s="176"/>
      <c r="J42" s="176">
        <f>'実質公債費比率（分子）の構造'!M$52</f>
        <v>5152</v>
      </c>
      <c r="K42" s="176"/>
      <c r="L42" s="176"/>
      <c r="M42" s="176">
        <f>'実質公債費比率（分子）の構造'!N$52</f>
        <v>5204</v>
      </c>
      <c r="N42" s="176"/>
      <c r="O42" s="176"/>
      <c r="P42" s="176">
        <f>'実質公債費比率（分子）の構造'!O$52</f>
        <v>5073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56</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v>
      </c>
      <c r="C45" s="176"/>
      <c r="D45" s="176"/>
      <c r="E45" s="176">
        <f>'実質公債費比率（分子）の構造'!L$49</f>
        <v>6</v>
      </c>
      <c r="F45" s="176"/>
      <c r="G45" s="176"/>
      <c r="H45" s="176">
        <f>'実質公債費比率（分子）の構造'!M$49</f>
        <v>6</v>
      </c>
      <c r="I45" s="176"/>
      <c r="J45" s="176"/>
      <c r="K45" s="176">
        <f>'実質公債費比率（分子）の構造'!N$49</f>
        <v>6</v>
      </c>
      <c r="L45" s="176"/>
      <c r="M45" s="176"/>
      <c r="N45" s="176">
        <f>'実質公債費比率（分子）の構造'!O$49</f>
        <v>6</v>
      </c>
      <c r="O45" s="176"/>
      <c r="P45" s="176"/>
    </row>
    <row r="46" spans="1:16" x14ac:dyDescent="0.15">
      <c r="A46" s="176" t="s">
        <v>64</v>
      </c>
      <c r="B46" s="176">
        <f>'実質公債費比率（分子）の構造'!K$48</f>
        <v>1425</v>
      </c>
      <c r="C46" s="176"/>
      <c r="D46" s="176"/>
      <c r="E46" s="176">
        <f>'実質公債費比率（分子）の構造'!L$48</f>
        <v>1336</v>
      </c>
      <c r="F46" s="176"/>
      <c r="G46" s="176"/>
      <c r="H46" s="176">
        <f>'実質公債費比率（分子）の構造'!M$48</f>
        <v>1400</v>
      </c>
      <c r="I46" s="176"/>
      <c r="J46" s="176"/>
      <c r="K46" s="176">
        <f>'実質公債費比率（分子）の構造'!N$48</f>
        <v>1428</v>
      </c>
      <c r="L46" s="176"/>
      <c r="M46" s="176"/>
      <c r="N46" s="176">
        <f>'実質公債費比率（分子）の構造'!O$48</f>
        <v>1565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6290</v>
      </c>
      <c r="C49" s="176"/>
      <c r="D49" s="176"/>
      <c r="E49" s="176">
        <f>'実質公債費比率（分子）の構造'!L$45</f>
        <v>5852</v>
      </c>
      <c r="F49" s="176"/>
      <c r="G49" s="176"/>
      <c r="H49" s="176">
        <f>'実質公債費比率（分子）の構造'!M$45</f>
        <v>5610</v>
      </c>
      <c r="I49" s="176"/>
      <c r="J49" s="176"/>
      <c r="K49" s="176">
        <f>'実質公債費比率（分子）の構造'!N$45</f>
        <v>5740</v>
      </c>
      <c r="L49" s="176"/>
      <c r="M49" s="176"/>
      <c r="N49" s="176">
        <f>'実質公債費比率（分子）の構造'!O$45</f>
        <v>5631</v>
      </c>
      <c r="O49" s="176"/>
      <c r="P49" s="176"/>
    </row>
    <row r="50" spans="1:16" x14ac:dyDescent="0.15">
      <c r="A50" s="176" t="s">
        <v>67</v>
      </c>
      <c r="B50" s="176" t="e">
        <f>NA()</f>
        <v>#N/A</v>
      </c>
      <c r="C50" s="176">
        <f>IF(ISNUMBER('実質公債費比率（分子）の構造'!K$53),'実質公債費比率（分子）の構造'!K$53,NA())</f>
        <v>2446</v>
      </c>
      <c r="D50" s="176" t="e">
        <f>NA()</f>
        <v>#N/A</v>
      </c>
      <c r="E50" s="176" t="e">
        <f>NA()</f>
        <v>#N/A</v>
      </c>
      <c r="F50" s="176">
        <f>IF(ISNUMBER('実質公債費比率（分子）の構造'!L$53),'実質公債費比率（分子）の構造'!L$53,NA())</f>
        <v>2043</v>
      </c>
      <c r="G50" s="176" t="e">
        <f>NA()</f>
        <v>#N/A</v>
      </c>
      <c r="H50" s="176" t="e">
        <f>NA()</f>
        <v>#N/A</v>
      </c>
      <c r="I50" s="176">
        <f>IF(ISNUMBER('実質公債費比率（分子）の構造'!M$53),'実質公債費比率（分子）の構造'!M$53,NA())</f>
        <v>1864</v>
      </c>
      <c r="J50" s="176" t="e">
        <f>NA()</f>
        <v>#N/A</v>
      </c>
      <c r="K50" s="176" t="e">
        <f>NA()</f>
        <v>#N/A</v>
      </c>
      <c r="L50" s="176">
        <f>IF(ISNUMBER('実質公債費比率（分子）の構造'!N$53),'実質公債費比率（分子）の構造'!N$53,NA())</f>
        <v>1970</v>
      </c>
      <c r="M50" s="176" t="e">
        <f>NA()</f>
        <v>#N/A</v>
      </c>
      <c r="N50" s="176" t="e">
        <f>NA()</f>
        <v>#N/A</v>
      </c>
      <c r="O50" s="176">
        <f>IF(ISNUMBER('実質公債費比率（分子）の構造'!O$53),'実質公債費比率（分子）の構造'!O$53,NA())</f>
        <v>2129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51970</v>
      </c>
      <c r="E56" s="175"/>
      <c r="F56" s="175"/>
      <c r="G56" s="175">
        <f>'将来負担比率（分子）の構造'!J$52</f>
        <v>50449</v>
      </c>
      <c r="H56" s="175"/>
      <c r="I56" s="175"/>
      <c r="J56" s="175">
        <f>'将来負担比率（分子）の構造'!K$52</f>
        <v>48424</v>
      </c>
      <c r="K56" s="175"/>
      <c r="L56" s="175"/>
      <c r="M56" s="175">
        <f>'将来負担比率（分子）の構造'!L$52</f>
        <v>45195</v>
      </c>
      <c r="N56" s="175"/>
      <c r="O56" s="175"/>
      <c r="P56" s="175">
        <f>'将来負担比率（分子）の構造'!M$52</f>
        <v>41855</v>
      </c>
    </row>
    <row r="57" spans="1:16" x14ac:dyDescent="0.15">
      <c r="A57" s="175" t="s">
        <v>42</v>
      </c>
      <c r="B57" s="175"/>
      <c r="C57" s="175"/>
      <c r="D57" s="175">
        <f>'将来負担比率（分子）の構造'!I$51</f>
        <v>720</v>
      </c>
      <c r="E57" s="175"/>
      <c r="F57" s="175"/>
      <c r="G57" s="175">
        <f>'将来負担比率（分子）の構造'!J$51</f>
        <v>659</v>
      </c>
      <c r="H57" s="175"/>
      <c r="I57" s="175"/>
      <c r="J57" s="175">
        <f>'将来負担比率（分子）の構造'!K$51</f>
        <v>599</v>
      </c>
      <c r="K57" s="175"/>
      <c r="L57" s="175"/>
      <c r="M57" s="175">
        <f>'将来負担比率（分子）の構造'!L$51</f>
        <v>1002</v>
      </c>
      <c r="N57" s="175"/>
      <c r="O57" s="175"/>
      <c r="P57" s="175">
        <f>'将来負担比率（分子）の構造'!M$51</f>
        <v>945</v>
      </c>
    </row>
    <row r="58" spans="1:16" x14ac:dyDescent="0.15">
      <c r="A58" s="175" t="s">
        <v>41</v>
      </c>
      <c r="B58" s="175"/>
      <c r="C58" s="175"/>
      <c r="D58" s="175">
        <f>'将来負担比率（分子）の構造'!I$50</f>
        <v>12749</v>
      </c>
      <c r="E58" s="175"/>
      <c r="F58" s="175"/>
      <c r="G58" s="175">
        <f>'将来負担比率（分子）の構造'!J$50</f>
        <v>12819</v>
      </c>
      <c r="H58" s="175"/>
      <c r="I58" s="175"/>
      <c r="J58" s="175">
        <f>'将来負担比率（分子）の構造'!K$50</f>
        <v>14492</v>
      </c>
      <c r="K58" s="175"/>
      <c r="L58" s="175"/>
      <c r="M58" s="175">
        <f>'将来負担比率（分子）の構造'!L$50</f>
        <v>15748</v>
      </c>
      <c r="N58" s="175"/>
      <c r="O58" s="175"/>
      <c r="P58" s="175">
        <f>'将来負担比率（分子）の構造'!M$50</f>
        <v>17123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7867</v>
      </c>
      <c r="C62" s="175"/>
      <c r="D62" s="175"/>
      <c r="E62" s="175">
        <f>'将来負担比率（分子）の構造'!J$45</f>
        <v>7729</v>
      </c>
      <c r="F62" s="175"/>
      <c r="G62" s="175"/>
      <c r="H62" s="175">
        <f>'将来負担比率（分子）の構造'!K$45</f>
        <v>7497</v>
      </c>
      <c r="I62" s="175"/>
      <c r="J62" s="175"/>
      <c r="K62" s="175">
        <f>'将来負担比率（分子）の構造'!L$45</f>
        <v>7745</v>
      </c>
      <c r="L62" s="175"/>
      <c r="M62" s="175"/>
      <c r="N62" s="175">
        <f>'将来負担比率（分子）の構造'!M$45</f>
        <v>7717</v>
      </c>
      <c r="O62" s="175"/>
      <c r="P62" s="175"/>
    </row>
    <row r="63" spans="1:16" x14ac:dyDescent="0.15">
      <c r="A63" s="175" t="s">
        <v>34</v>
      </c>
      <c r="B63" s="175">
        <f>'将来負担比率（分子）の構造'!I$44</f>
        <v>38</v>
      </c>
      <c r="C63" s="175"/>
      <c r="D63" s="175"/>
      <c r="E63" s="175">
        <f>'将来負担比率（分子）の構造'!J$44</f>
        <v>30</v>
      </c>
      <c r="F63" s="175"/>
      <c r="G63" s="175"/>
      <c r="H63" s="175">
        <f>'将来負担比率（分子）の構造'!K$44</f>
        <v>21</v>
      </c>
      <c r="I63" s="175"/>
      <c r="J63" s="175"/>
      <c r="K63" s="175">
        <f>'将来負担比率（分子）の構造'!L$44</f>
        <v>13</v>
      </c>
      <c r="L63" s="175"/>
      <c r="M63" s="175"/>
      <c r="N63" s="175">
        <f>'将来負担比率（分子）の構造'!M$44</f>
        <v>4</v>
      </c>
      <c r="O63" s="175"/>
      <c r="P63" s="175"/>
    </row>
    <row r="64" spans="1:16" x14ac:dyDescent="0.15">
      <c r="A64" s="175" t="s">
        <v>33</v>
      </c>
      <c r="B64" s="175">
        <f>'将来負担比率（分子）の構造'!I$43</f>
        <v>17052</v>
      </c>
      <c r="C64" s="175"/>
      <c r="D64" s="175"/>
      <c r="E64" s="175">
        <f>'将来負担比率（分子）の構造'!J$43</f>
        <v>15898</v>
      </c>
      <c r="F64" s="175"/>
      <c r="G64" s="175"/>
      <c r="H64" s="175">
        <f>'将来負担比率（分子）の構造'!K$43</f>
        <v>14288</v>
      </c>
      <c r="I64" s="175"/>
      <c r="J64" s="175"/>
      <c r="K64" s="175">
        <f>'将来負担比率（分子）の構造'!L$43</f>
        <v>12923</v>
      </c>
      <c r="L64" s="175"/>
      <c r="M64" s="175"/>
      <c r="N64" s="175">
        <f>'将来負担比率（分子）の構造'!M$43</f>
        <v>12227</v>
      </c>
      <c r="O64" s="175"/>
      <c r="P64" s="175"/>
    </row>
    <row r="65" spans="1:16" x14ac:dyDescent="0.15">
      <c r="A65" s="175" t="s">
        <v>32</v>
      </c>
      <c r="B65" s="175">
        <f>'将来負担比率（分子）の構造'!I$42</f>
        <v>2594</v>
      </c>
      <c r="C65" s="175"/>
      <c r="D65" s="175"/>
      <c r="E65" s="175">
        <f>'将来負担比率（分子）の構造'!J$42</f>
        <v>2478</v>
      </c>
      <c r="F65" s="175"/>
      <c r="G65" s="175"/>
      <c r="H65" s="175">
        <f>'将来負担比率（分子）の構造'!K$42</f>
        <v>2362</v>
      </c>
      <c r="I65" s="175"/>
      <c r="J65" s="175"/>
      <c r="K65" s="175">
        <f>'将来負担比率（分子）の構造'!L$42</f>
        <v>7230</v>
      </c>
      <c r="L65" s="175"/>
      <c r="M65" s="175"/>
      <c r="N65" s="175">
        <f>'将来負担比率（分子）の構造'!M$42</f>
        <v>5624</v>
      </c>
      <c r="O65" s="175"/>
      <c r="P65" s="175"/>
    </row>
    <row r="66" spans="1:16" x14ac:dyDescent="0.15">
      <c r="A66" s="175" t="s">
        <v>31</v>
      </c>
      <c r="B66" s="175">
        <f>'将来負担比率（分子）の構造'!I$41</f>
        <v>54769</v>
      </c>
      <c r="C66" s="175"/>
      <c r="D66" s="175"/>
      <c r="E66" s="175">
        <f>'将来負担比率（分子）の構造'!J$41</f>
        <v>53263</v>
      </c>
      <c r="F66" s="175"/>
      <c r="G66" s="175"/>
      <c r="H66" s="175">
        <f>'将来負担比率（分子）の構造'!K$41</f>
        <v>51806</v>
      </c>
      <c r="I66" s="175"/>
      <c r="J66" s="175"/>
      <c r="K66" s="175">
        <f>'将来負担比率（分子）の構造'!L$41</f>
        <v>49041</v>
      </c>
      <c r="L66" s="175"/>
      <c r="M66" s="175"/>
      <c r="N66" s="175">
        <f>'将来負担比率（分子）の構造'!M$41</f>
        <v>47284</v>
      </c>
      <c r="O66" s="175"/>
      <c r="P66" s="175"/>
    </row>
    <row r="67" spans="1:16" x14ac:dyDescent="0.15">
      <c r="A67" s="175" t="s">
        <v>71</v>
      </c>
      <c r="B67" s="175" t="e">
        <f>NA()</f>
        <v>#N/A</v>
      </c>
      <c r="C67" s="175">
        <f>IF(ISNUMBER('将来負担比率（分子）の構造'!I$53), IF('将来負担比率（分子）の構造'!I$53 &lt; 0, 0, '将来負担比率（分子）の構造'!I$53), NA())</f>
        <v>16880</v>
      </c>
      <c r="D67" s="175" t="e">
        <f>NA()</f>
        <v>#N/A</v>
      </c>
      <c r="E67" s="175" t="e">
        <f>NA()</f>
        <v>#N/A</v>
      </c>
      <c r="F67" s="175">
        <f>IF(ISNUMBER('将来負担比率（分子）の構造'!J$53), IF('将来負担比率（分子）の構造'!J$53 &lt; 0, 0, '将来負担比率（分子）の構造'!J$53), NA())</f>
        <v>15471</v>
      </c>
      <c r="G67" s="175" t="e">
        <f>NA()</f>
        <v>#N/A</v>
      </c>
      <c r="H67" s="175" t="e">
        <f>NA()</f>
        <v>#N/A</v>
      </c>
      <c r="I67" s="175">
        <f>IF(ISNUMBER('将来負担比率（分子）の構造'!K$53), IF('将来負担比率（分子）の構造'!K$53 &lt; 0, 0, '将来負担比率（分子）の構造'!K$53), NA())</f>
        <v>12458</v>
      </c>
      <c r="J67" s="175" t="e">
        <f>NA()</f>
        <v>#N/A</v>
      </c>
      <c r="K67" s="175" t="e">
        <f>NA()</f>
        <v>#N/A</v>
      </c>
      <c r="L67" s="175">
        <f>IF(ISNUMBER('将来負担比率（分子）の構造'!L$53), IF('将来負担比率（分子）の構造'!L$53 &lt; 0, 0, '将来負担比率（分子）の構造'!L$53), NA())</f>
        <v>15004</v>
      </c>
      <c r="M67" s="175" t="e">
        <f>NA()</f>
        <v>#N/A</v>
      </c>
      <c r="N67" s="175" t="e">
        <f>NA()</f>
        <v>#N/A</v>
      </c>
      <c r="O67" s="175">
        <f>IF(ISNUMBER('将来負担比率（分子）の構造'!M$53), IF('将来負担比率（分子）の構造'!M$53 &lt; 0, 0, '将来負担比率（分子）の構造'!M$53), NA())</f>
        <v>12933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5923</v>
      </c>
      <c r="C72" s="179">
        <f>基金残高に係る経年分析!G55</f>
        <v>6832</v>
      </c>
      <c r="D72" s="179">
        <f>基金残高に係る経年分析!H55</f>
        <v>7752</v>
      </c>
    </row>
    <row r="73" spans="1:16" x14ac:dyDescent="0.15">
      <c r="A73" s="178" t="s">
        <v>74</v>
      </c>
      <c r="B73" s="179">
        <f>基金残高に係る経年分析!F56</f>
        <v>906</v>
      </c>
      <c r="C73" s="179">
        <f>基金残高に係る経年分析!G56</f>
        <v>908</v>
      </c>
      <c r="D73" s="179">
        <f>基金残高に係る経年分析!H56</f>
        <v>910</v>
      </c>
    </row>
    <row r="74" spans="1:16" x14ac:dyDescent="0.15">
      <c r="A74" s="178" t="s">
        <v>75</v>
      </c>
      <c r="B74" s="179">
        <f>基金残高に係る経年分析!F57</f>
        <v>9621</v>
      </c>
      <c r="C74" s="179">
        <f>基金残高に係る経年分析!G57</f>
        <v>9562</v>
      </c>
      <c r="D74" s="179">
        <f>基金残高に係る経年分析!H57</f>
        <v>9630</v>
      </c>
    </row>
  </sheetData>
  <sheetProtection algorithmName="SHA-512" hashValue="q3pkisD/ZOtekVVBoB4AGuH9+hhgGc/FPsL97srRLRzeaBYBAqmvWKpI9qprUFsAwk1eRf8U4rtemTjXXCCM8Q==" saltValue="xLs8AmQx2Os/HsvsRgLV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中森　洋平</cp:lastModifiedBy>
  <cp:lastPrinted>2025-03-11T05:58:36Z</cp:lastPrinted>
  <dcterms:created xsi:type="dcterms:W3CDTF">2025-02-19T03:11:46Z</dcterms:created>
  <dcterms:modified xsi:type="dcterms:W3CDTF">2025-03-17T01:17:22Z</dcterms:modified>
  <cp:category/>
</cp:coreProperties>
</file>