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mc:Choice Requires="x15">
      <x15ac:absPath xmlns:x15ac="http://schemas.microsoft.com/office/spreadsheetml/2010/11/ac" url="\\ss210078\e財政第２班\24_財政事情・財政分析\07_財政状況資料集（H22決算～）\R6年度決算\05_市町回答（１回目）\14伊賀市○\"/>
    </mc:Choice>
  </mc:AlternateContent>
  <xr:revisionPtr revIDLastSave="0" documentId="13_ncr:1_{5849F807-509D-4CCC-9C84-1D38BA5DC946}" xr6:coauthVersionLast="47" xr6:coauthVersionMax="47" xr10:uidLastSave="{00000000-0000-0000-0000-000000000000}"/>
  <bookViews>
    <workbookView xWindow="28680" yWindow="-120" windowWidth="29040" windowHeight="15720" tabRatio="72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<sst xmlns="http://schemas.openxmlformats.org/spreadsheetml/2006/main" count="1122" uniqueCount="581">
  <si>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</si>
  <si>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</si>
  <si>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</si>
  <si>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</si>
  <si>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</si>
  <si>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</si>
  <si>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</si>
  <si>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</si>
  <si>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</si>
  <si>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</si>
  <si>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</si>
  <si>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</si>
  <si>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</si>
  <si>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</si>
  <si>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</si>
  <si>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</si>
  <si>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</si>
  <si>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</si>
  <si>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</si>
  <si>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</si>
  <si>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</si>
  <si>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</si>
  <si>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</si>
  <si>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</si>
  <si>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</si>
  <si>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</si>
  <si>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</si>
  <si>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</si>
  <si>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</si>
  <si>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</si>
  <si>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</si>
  <si>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</si>
  <si>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</si>
  <si>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</si>
  <si>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</si>
  <si>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</si>
  <si>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</si>
  <si>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</si>
  <si>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</si>
  <si>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</si>
  <si>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</si>
  <si>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</si>
  <si>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</si>
  <si>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</si>
  <si>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</si>
  <si>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</si>
  <si>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</si>
  <si>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</si>
  <si>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</si>
  <si>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</si>
  <si>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</si>
  <si>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</si>
  <si>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</si>
  <si>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</si>
  <si>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</si>
  <si>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</si>
  <si>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</si>
  <si>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</si>
  <si>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</si>
  <si>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</si>
  <si>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</si>
  <si>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</si>
  <si>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</si>
  <si>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</si>
  <si>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</si>
  <si>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</si>
  <si>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</si>
  <si>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</si>
  <si>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</si>
  <si>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</si>
  <si>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</si>
  <si>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</si>
  <si>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</si>
  <si>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</si>
  <si>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</si>
  <si>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</si>
  <si>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</si>
  <si>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</si>
  <si>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</si>
  <si>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</si>
  <si>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</si>
  <si>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</si>
  <si>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</si>
  <si>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</si>
  <si>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</si>
  <si>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</si>
  <si>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</si>
  <si>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</si>
  <si>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</si>
  <si>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</si>
  <si>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</si>
  <si>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</si>
  <si>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</si>
  <si>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</si>
  <si>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</si>
  <si>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</si>
  <si>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</si>
  <si>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</si>
  <si>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</si>
  <si>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</si>
  <si>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</si>
  <si>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</si>
  <si>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</si>
  <si>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</si>
  <si>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</si>
  <si>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</si>
  <si>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</si>
  <si>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</si>
  <si>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</si>
  <si>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</si>
  <si>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</si>
  <si>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</si>
  <si>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</si>
  <si>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</si>
  <si>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</si>
  <si>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</si>
  <si>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</si>
  <si>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</si>
  <si>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</si>
  <si>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</si>
  <si>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</si>
  <si>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</si>
  <si>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</si>
  <si>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</si>
  <si>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</si>
  <si>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</si>
  <si>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</si>
  <si>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</si>
  <si>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</si>
  <si>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</si>
  <si>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</si>
  <si>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</si>
  <si>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</si>
  <si>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</si>
  <si>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</si>
  <si>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</si>
  <si>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</si>
  <si>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</si>
  <si>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</si>
  <si>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</si>
  <si>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</si>
  <si>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</si>
  <si>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</si>
  <si>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</si>
  <si>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</si>
  <si>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</si>
  <si>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</si>
  <si>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</si>
  <si>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</si>
  <si>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</si>
  <si>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</si>
  <si>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</si>
  <si>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</si>
  <si>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</si>
  <si>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</si>
  <si>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</si>
  <si>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</si>
  <si>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</si>
  <si>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</si>
  <si>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</si>
  <si>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</si>
  <si>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</si>
  <si>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</si>
  <si>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</si>
  <si>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</si>
  <si>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</si>
  <si>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</si>
  <si>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</si>
  <si>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</si>
  <si>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</si>
  <si>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</si>
  <si>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</si>
  <si>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</si>
  <si>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</si>
  <si>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</si>
  <si>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</si>
  <si>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</si>
  <si>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</si>
  <si>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</si>
  <si>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</si>
  <si>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</si>
  <si>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</si>
  <si>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</si>
  <si>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</si>
  <si>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</si>
  <si>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</si>
  <si>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</si>
  <si>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</si>
  <si>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</si>
  <si>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</si>
  <si>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</si>
  <si>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</si>
  <si>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</si>
  <si>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</si>
  <si>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</si>
  <si>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</si>
  <si>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</si>
  <si>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</si>
  <si>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</si>
  <si>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</si>
  <si>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</si>
  <si>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</si>
  <si>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三重県伊賀市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</si>
  <si>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</si>
  <si>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</si>
  <si>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</si>
  <si>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</si>
  <si>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</si>
  <si>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</si>
  <si>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</si>
  <si>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</si>
  <si>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</si>
  <si>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</si>
  <si>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</si>
  <si>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</si>
  <si>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</si>
  <si>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</si>
  <si>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</si>
  <si>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</si>
  <si>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</si>
  <si>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</si>
  <si>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</si>
  <si>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</si>
  <si>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</si>
  <si>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</si>
  <si>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</si>
  <si>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</si>
  <si>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</si>
  <si>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</si>
  <si>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</si>
  <si>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</si>
  <si>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</si>
  <si>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</si>
  <si>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</si>
  <si>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</si>
  <si>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</si>
  <si>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</si>
  <si>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</si>
  <si>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</si>
  <si>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</si>
  <si>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</si>
  <si>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</si>
  <si>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</si>
  <si>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</si>
  <si>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</si>
  <si>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</si>
  <si>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</si>
  <si>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</si>
  <si>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</si>
  <si>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</si>
  <si>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</si>
  <si>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</si>
  <si>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</si>
  <si>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</si>
  <si>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</si>
  <si>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</si>
  <si>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</si>
  <si>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</si>
  <si>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</si>
  <si>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</si>
  <si>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</si>
  <si>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</si>
  <si>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</si>
  <si>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</si>
  <si>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</si>
  <si>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</si>
  <si>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</si>
  <si>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</si>
  <si>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</si>
  <si>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</si>
  <si>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</si>
  <si>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</si>
  <si>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</si>
  <si>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</si>
  <si>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</si>
  <si>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</si>
  <si>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</si>
  <si>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</si>
  <si>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</si>
  <si>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</si>
  <si>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</si>
  <si>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</si>
  <si>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</si>
  <si>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</si>
  <si>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</si>
  <si>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</si>
  <si>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</si>
  <si>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</si>
  <si>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</si>
  <si>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</si>
  <si>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</si>
  <si>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</si>
  <si>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</si>
  <si>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</si>
  <si>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</si>
  <si>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</si>
  <si>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</si>
  <si>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</si>
  <si>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</si>
  <si>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</si>
  <si>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</si>
  <si>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</si>
  <si>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</si>
  <si>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</si>
  <si>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</si>
  <si>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</si>
  <si>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</si>
  <si>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</si>
  <si>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</si>
  <si>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</si>
  <si>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</si>
  <si>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</si>
  <si>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</si>
  <si>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</si>
  <si>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</si>
  <si>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</si>
  <si>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</si>
  <si>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</si>
  <si>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</si>
  <si>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</si>
  <si>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</si>
  <si>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</si>
  <si>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</si>
  <si>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</si>
  <si>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</si>
  <si>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</si>
  <si>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</si>
  <si>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</si>
  <si>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</si>
  <si>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</si>
  <si>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</si>
  <si>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</si>
  <si>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</si>
  <si>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</si>
  <si>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</si>
  <si>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</si>
  <si>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</si>
  <si>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</si>
  <si>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</si>
  <si>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</si>
  <si>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</si>
  <si>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</si>
  <si>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</si>
  <si>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</si>
  <si>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</si>
  <si>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</si>
  <si>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</si>
  <si>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</si>
  <si>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</si>
  <si>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</si>
  <si>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</si>
  <si>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</si>
  <si>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</si>
  <si>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三重県伊賀市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</si>
  <si>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</si>
  <si>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</si>
  <si>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</si>
  <si>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</si>
  <si>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</si>
  <si>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</si>
  <si>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</si>
  <si>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</si>
  <si>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</si>
  <si>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</si>
  <si>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</si>
  <si>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</si>
  <si>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</si>
  <si>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</si>
  <si>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</si>
  <si>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</si>
  <si>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</si>
  <si>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</si>
  <si>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</si>
  <si>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</si>
  <si>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</si>
  <si>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</si>
  <si>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</si>
  <si>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</si>
  <si>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</si>
  <si>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</si>
  <si>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</si>
  <si>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</si>
  <si>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</si>
  <si>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</si>
  <si>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</si>
  <si>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</si>
  <si>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</si>
  <si>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</si>
  <si>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</si>
  <si>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</si>
  <si>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</si>
  <si>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</si>
  <si>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</si>
  <si>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</si>
  <si>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</si>
  <si>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</si>
  <si>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</si>
  <si>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</si>
  <si>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</si>
  <si>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</si>
  <si>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</si>
  <si>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</si>
  <si>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</si>
  <si>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</si>
  <si>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</si>
  <si>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</si>
  <si>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</si>
  <si>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</si>
  <si>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</si>
  <si>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</si>
  <si>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</si>
  <si>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</si>
  <si>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</si>
  <si>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</si>
  <si>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</si>
  <si>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</si>
  <si>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</si>
  <si>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</si>
  <si>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</si>
  <si>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</si>
  <si>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</si>
  <si>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</si>
  <si>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</si>
  <si>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</si>
  <si>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</si>
  <si>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</si>
  <si>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</si>
  <si>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</si>
  <si>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</si>
  <si>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</si>
  <si>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</si>
  <si>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</si>
  <si>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</si>
  <si>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</si>
  <si>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</si>
  <si>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</si>
  <si>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</si>
  <si>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</si>
  <si>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</si>
  <si>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</si>
  <si>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</si>
  <si>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</si>
  <si>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</si>
  <si>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</si>
  <si>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</si>
  <si>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</si>
  <si>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</si>
  <si>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</si>
  <si>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</si>
  <si>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</si>
  <si>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</si>
  <si>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</si>
  <si>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</si>
  <si>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</si>
  <si>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</si>
  <si>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</si>
  <si>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</si>
  <si>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</si>
  <si>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</si>
  <si>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</si>
  <si>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</si>
  <si>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</si>
  <si>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</si>
  <si>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</si>
  <si>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</si>
  <si>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</si>
  <si>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</si>
  <si>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</si>
  <si>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</si>
  <si>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</si>
  <si>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</si>
  <si>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</si>
  <si>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</si>
  <si>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</si>
  <si>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</si>
  <si>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</si>
  <si>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</si>
  <si>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</si>
  <si>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</si>
  <si>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</si>
  <si>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</si>
  <si>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</si>
  <si>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</si>
  <si>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</si>
  <si>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</si>
  <si>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</si>
  <si>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</si>
  <si>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</si>
  <si>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</si>
  <si>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</si>
  <si>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</si>
  <si>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</si>
  <si>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</si>
  <si>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</si>
  <si>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</si>
  <si>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</si>
  <si>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</si>
  <si>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</si>
  <si>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</si>
  <si>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</si>
  <si>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</si>
  <si>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</si>
  <si>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</si>
  <si>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</si>
  <si>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</si>
  <si>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</si>
  <si>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</si>
  <si>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</si>
  <si>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</si>
  <si>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</si>
  <si>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</si>
  <si>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</si>
  <si>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</si>
  <si>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</si>
  <si>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</si>
  <si>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</si>
  <si>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</si>
  <si>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</si>
  <si>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</si>
  <si>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</si>
  <si>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</si>
  <si>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</si>
  <si>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</si>
  <si>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</si>
  <si>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</si>
  <si>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</si>
  <si>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</si>
  <si>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</si>
  <si>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</si>
  <si>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</si>
  <si>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</si>
  <si>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2.02</t>
  </si>
  <si>
    <t>▲ 0.25</t>
  </si>
  <si>
    <t>▲ 5.71</t>
  </si>
  <si>
    <t>国民健康保険事業特別会計</t>
  </si>
  <si>
    <t>▲ 0.35</t>
  </si>
  <si>
    <t>▲ 0.44</t>
  </si>
  <si>
    <t>▲ 0.23</t>
  </si>
  <si>
    <t>▲ 0.48</t>
  </si>
  <si>
    <t>水道事業会計</t>
  </si>
  <si>
    <t>下水道事業会計</t>
  </si>
  <si>
    <t>病院事業会計</t>
  </si>
  <si>
    <t>一般会計</t>
  </si>
  <si>
    <t>介護保険事業特別会計</t>
  </si>
  <si>
    <t>後期高齢者医療特別会計</t>
  </si>
  <si>
    <t>駐車場事業特別会計</t>
  </si>
  <si>
    <t>その他会計（赤字）</t>
  </si>
  <si>
    <t>▲ 0.17</t>
  </si>
  <si>
    <t>▲ 0.09</t>
  </si>
  <si>
    <t>その他会計（黒字）</t>
  </si>
  <si>
    <t>R02</t>
    <phoneticPr fontId="5"/>
  </si>
  <si>
    <t>R03</t>
    <phoneticPr fontId="5"/>
  </si>
  <si>
    <t>R04</t>
    <phoneticPr fontId="5"/>
  </si>
  <si>
    <t>R05</t>
    <phoneticPr fontId="5"/>
  </si>
  <si>
    <t>R06</t>
    <phoneticPr fontId="5"/>
  </si>
  <si>
    <t>伊賀南部環境衛生組合（一般会計）</t>
    <rPh sb="11" eb="15">
      <t>イッパンカイケイ</t>
    </rPh>
    <phoneticPr fontId="2"/>
  </si>
  <si>
    <t>三重県市町総合事務組合（一般会計）</t>
  </si>
  <si>
    <t>三重県市町総合事務組合（共同研修特別会計）</t>
  </si>
  <si>
    <t>三重県市町総合事務組合（デジタル地図特別会計）</t>
  </si>
  <si>
    <t>三重県市町総合事務組合（物品特別会計）</t>
  </si>
  <si>
    <t>三重県市町総合事務組合（退職手当特別会計）</t>
  </si>
  <si>
    <t>三重県市町総合事務組合（消防救急無線特別会計）</t>
  </si>
  <si>
    <t>三重県市町総合事務組合（公平委員会特別会計）</t>
  </si>
  <si>
    <t>三重県後期高齢者医療広域連合（一般会計）</t>
  </si>
  <si>
    <t>三重県後期高齢者医療広域連合（後期高齢者医療特別会計）</t>
  </si>
  <si>
    <t>三重県地方税管理回収機構（一般会計）</t>
  </si>
  <si>
    <t>三重県地方税管理回収機構（滞納整理拡充事業特別会計）</t>
  </si>
  <si>
    <t>伊賀市文化都市協会</t>
  </si>
  <si>
    <t>俳都ピア</t>
  </si>
  <si>
    <t>伊賀市土地開発公社</t>
  </si>
  <si>
    <t>新堂駅管理商会</t>
  </si>
  <si>
    <t>大山田農林業公社</t>
  </si>
  <si>
    <t>大山田ファーム</t>
  </si>
  <si>
    <t>伊賀鉄道</t>
  </si>
  <si>
    <t>ＮＯＴＥ伊賀上野</t>
  </si>
  <si>
    <t>-</t>
    <phoneticPr fontId="2"/>
  </si>
  <si>
    <t>伊賀市振興基金</t>
    <rPh sb="0" eb="3">
      <t>イガシ</t>
    </rPh>
    <rPh sb="3" eb="7">
      <t>シンコウキキン</t>
    </rPh>
    <phoneticPr fontId="5"/>
  </si>
  <si>
    <t>ふるさと応援基金</t>
    <rPh sb="4" eb="8">
      <t>オウエンキキン</t>
    </rPh>
    <phoneticPr fontId="5"/>
  </si>
  <si>
    <t>職員退職手当基金</t>
    <rPh sb="0" eb="2">
      <t>ショクイン</t>
    </rPh>
    <rPh sb="2" eb="4">
      <t>タイショク</t>
    </rPh>
    <rPh sb="4" eb="6">
      <t>テアテ</t>
    </rPh>
    <rPh sb="6" eb="8">
      <t>キキン</t>
    </rPh>
    <phoneticPr fontId="5"/>
  </si>
  <si>
    <t>公共施設最適化基金</t>
    <rPh sb="0" eb="4">
      <t>コウキョウシセツ</t>
    </rPh>
    <rPh sb="4" eb="7">
      <t>サイテキカ</t>
    </rPh>
    <rPh sb="7" eb="9">
      <t>キキン</t>
    </rPh>
    <phoneticPr fontId="5"/>
  </si>
  <si>
    <t>地域振興基金</t>
    <rPh sb="0" eb="6">
      <t>チイキシンコウキキン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</si>
</sst>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theme/theme1.xml" Type="http://schemas.openxmlformats.org/officeDocument/2006/relationships/theme" /><Relationship Id="rId16" Target="styles.xml" Type="http://schemas.openxmlformats.org/officeDocument/2006/relationships/styles" /><Relationship Id="rId17" Target="sharedStrings.xml" Type="http://schemas.openxmlformats.org/officeDocument/2006/relationships/sharedStrings" /><Relationship Id="rId18"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40807</c:v>
                </c:pt>
                <c:pt idx="2">
                  <c:v>37343</c:v>
                </c:pt>
                <c:pt idx="3">
                  <c:v>47407</c:v>
                </c:pt>
                <c:pt idx="4">
                  <c:v>49754</c:v>
                </c:pt>
              </c:numCache>
            </c:numRef>
          </c:val>
          <c:smooth val="0"/>
          <c:extLst>
            <c:ext xmlns:c16="http://schemas.microsoft.com/office/drawing/2014/chart" uri="{C3380CC4-5D6E-409C-BE32-E72D297353CC}">
              <c16:uniqueId val="{00000000-D669-4ACF-ACA3-6013802D67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41609</c:v>
                </c:pt>
                <c:pt idx="1">
                  <c:v>37197</c:v>
                </c:pt>
                <c:pt idx="2">
                  <c:v>37313</c:v>
                </c:pt>
                <c:pt idx="3">
                  <c:v>49713</c:v>
                </c:pt>
                <c:pt idx="4">
                  <c:v>49472</c:v>
                </c:pt>
              </c:numCache>
            </c:numRef>
          </c:val>
          <c:smooth val="0"/>
          <c:extLst>
            <c:ext xmlns:c16="http://schemas.microsoft.com/office/drawing/2014/chart" uri="{C3380CC4-5D6E-409C-BE32-E72D297353CC}">
              <c16:uniqueId val="{00000001-D669-4ACF-ACA3-6013802D67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3.01</c:v>
                </c:pt>
                <c:pt idx="1">
                  <c:v>6.22</c:v>
                </c:pt>
                <c:pt idx="2">
                  <c:v>6.57</c:v>
                </c:pt>
                <c:pt idx="3">
                  <c:v>2.95</c:v>
                </c:pt>
                <c:pt idx="4">
                  <c:v>2.25</c:v>
                </c:pt>
              </c:numCache>
            </c:numRef>
          </c:val>
          <c:extLst>
            <c:ext xmlns:c16="http://schemas.microsoft.com/office/drawing/2014/chart" uri="{C3380CC4-5D6E-409C-BE32-E72D297353CC}">
              <c16:uniqueId val="{00000000-E525-4F04-8A7D-2868E8A54F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19.809999999999999</c:v>
                </c:pt>
                <c:pt idx="1">
                  <c:v>20.88</c:v>
                </c:pt>
                <c:pt idx="2">
                  <c:v>24.75</c:v>
                </c:pt>
                <c:pt idx="3">
                  <c:v>27.72</c:v>
                </c:pt>
                <c:pt idx="4">
                  <c:v>22.42</c:v>
                </c:pt>
              </c:numCache>
            </c:numRef>
          </c:val>
          <c:extLst>
            <c:ext xmlns:c16="http://schemas.microsoft.com/office/drawing/2014/chart" uri="{C3380CC4-5D6E-409C-BE32-E72D297353CC}">
              <c16:uniqueId val="{00000001-E525-4F04-8A7D-2868E8A54F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-2.02</c:v>
                </c:pt>
                <c:pt idx="1">
                  <c:v>4.91</c:v>
                </c:pt>
                <c:pt idx="2">
                  <c:v>3.46</c:v>
                </c:pt>
                <c:pt idx="3">
                  <c:v>-0.25</c:v>
                </c:pt>
                <c:pt idx="4">
                  <c:v>-5.71</c:v>
                </c:pt>
              </c:numCache>
            </c:numRef>
          </c:val>
          <c:smooth val="0"/>
          <c:extLst>
            <c:ext xmlns:c16="http://schemas.microsoft.com/office/drawing/2014/chart" uri="{C3380CC4-5D6E-409C-BE32-E72D297353CC}">
              <c16:uniqueId val="{00000002-E525-4F04-8A7D-2868E8A54F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A62-4FA6-AD2B-B5B006FA54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0.17</c:v>
                </c:pt>
                <c:pt idx="1">
                  <c:v>#N/A</c:v>
                </c:pt>
                <c:pt idx="2">
                  <c:v>0.09</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EA62-4FA6-AD2B-B5B006FA540B}"/>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EA62-4FA6-AD2B-B5B006FA540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7.0000000000000007E-2</c:v>
                </c:pt>
                <c:pt idx="4">
                  <c:v>#N/A</c:v>
                </c:pt>
                <c:pt idx="5">
                  <c:v>0.01</c:v>
                </c:pt>
                <c:pt idx="6">
                  <c:v>#N/A</c:v>
                </c:pt>
                <c:pt idx="7">
                  <c:v>0</c:v>
                </c:pt>
                <c:pt idx="8">
                  <c:v>#N/A</c:v>
                </c:pt>
                <c:pt idx="9">
                  <c:v>0</c:v>
                </c:pt>
              </c:numCache>
            </c:numRef>
          </c:val>
          <c:extLst>
            <c:ext xmlns:c16="http://schemas.microsoft.com/office/drawing/2014/chart" uri="{C3380CC4-5D6E-409C-BE32-E72D297353CC}">
              <c16:uniqueId val="{00000003-EA62-4FA6-AD2B-B5B006FA540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1.65</c:v>
                </c:pt>
                <c:pt idx="2">
                  <c:v>#N/A</c:v>
                </c:pt>
                <c:pt idx="3">
                  <c:v>1.1200000000000001</c:v>
                </c:pt>
                <c:pt idx="4">
                  <c:v>#N/A</c:v>
                </c:pt>
                <c:pt idx="5">
                  <c:v>1.72</c:v>
                </c:pt>
                <c:pt idx="6">
                  <c:v>#N/A</c:v>
                </c:pt>
                <c:pt idx="7">
                  <c:v>1.26</c:v>
                </c:pt>
                <c:pt idx="8">
                  <c:v>#N/A</c:v>
                </c:pt>
                <c:pt idx="9">
                  <c:v>0.24</c:v>
                </c:pt>
              </c:numCache>
            </c:numRef>
          </c:val>
          <c:extLst>
            <c:ext xmlns:c16="http://schemas.microsoft.com/office/drawing/2014/chart" uri="{C3380CC4-5D6E-409C-BE32-E72D297353CC}">
              <c16:uniqueId val="{00000004-EA62-4FA6-AD2B-B5B006FA540B}"/>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3.18</c:v>
                </c:pt>
                <c:pt idx="2">
                  <c:v>#N/A</c:v>
                </c:pt>
                <c:pt idx="3">
                  <c:v>6.32</c:v>
                </c:pt>
                <c:pt idx="4">
                  <c:v>#N/A</c:v>
                </c:pt>
                <c:pt idx="5">
                  <c:v>6.56</c:v>
                </c:pt>
                <c:pt idx="6">
                  <c:v>#N/A</c:v>
                </c:pt>
                <c:pt idx="7">
                  <c:v>2.94</c:v>
                </c:pt>
                <c:pt idx="8">
                  <c:v>#N/A</c:v>
                </c:pt>
                <c:pt idx="9">
                  <c:v>2.2400000000000002</c:v>
                </c:pt>
              </c:numCache>
            </c:numRef>
          </c:val>
          <c:extLst>
            <c:ext xmlns:c16="http://schemas.microsoft.com/office/drawing/2014/chart" uri="{C3380CC4-5D6E-409C-BE32-E72D297353CC}">
              <c16:uniqueId val="{00000005-EA62-4FA6-AD2B-B5B006FA540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4.5999999999999996</c:v>
                </c:pt>
                <c:pt idx="2">
                  <c:v>#N/A</c:v>
                </c:pt>
                <c:pt idx="3">
                  <c:v>6.04</c:v>
                </c:pt>
                <c:pt idx="4">
                  <c:v>#N/A</c:v>
                </c:pt>
                <c:pt idx="5">
                  <c:v>7.09</c:v>
                </c:pt>
                <c:pt idx="6">
                  <c:v>#N/A</c:v>
                </c:pt>
                <c:pt idx="7">
                  <c:v>6.76</c:v>
                </c:pt>
                <c:pt idx="8">
                  <c:v>#N/A</c:v>
                </c:pt>
                <c:pt idx="9">
                  <c:v>5.0199999999999996</c:v>
                </c:pt>
              </c:numCache>
            </c:numRef>
          </c:val>
          <c:extLst>
            <c:ext xmlns:c16="http://schemas.microsoft.com/office/drawing/2014/chart" uri="{C3380CC4-5D6E-409C-BE32-E72D297353CC}">
              <c16:uniqueId val="{00000006-EA62-4FA6-AD2B-B5B006FA540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6.21</c:v>
                </c:pt>
                <c:pt idx="2">
                  <c:v>#N/A</c:v>
                </c:pt>
                <c:pt idx="3">
                  <c:v>6.01</c:v>
                </c:pt>
                <c:pt idx="4">
                  <c:v>#N/A</c:v>
                </c:pt>
                <c:pt idx="5">
                  <c:v>5.73</c:v>
                </c:pt>
                <c:pt idx="6">
                  <c:v>#N/A</c:v>
                </c:pt>
                <c:pt idx="7">
                  <c:v>6.2</c:v>
                </c:pt>
                <c:pt idx="8">
                  <c:v>#N/A</c:v>
                </c:pt>
                <c:pt idx="9">
                  <c:v>6.25</c:v>
                </c:pt>
              </c:numCache>
            </c:numRef>
          </c:val>
          <c:extLst>
            <c:ext xmlns:c16="http://schemas.microsoft.com/office/drawing/2014/chart" uri="{C3380CC4-5D6E-409C-BE32-E72D297353CC}">
              <c16:uniqueId val="{00000007-EA62-4FA6-AD2B-B5B006FA540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10.75</c:v>
                </c:pt>
                <c:pt idx="2">
                  <c:v>#N/A</c:v>
                </c:pt>
                <c:pt idx="3">
                  <c:v>10.91</c:v>
                </c:pt>
                <c:pt idx="4">
                  <c:v>#N/A</c:v>
                </c:pt>
                <c:pt idx="5">
                  <c:v>10.68</c:v>
                </c:pt>
                <c:pt idx="6">
                  <c:v>#N/A</c:v>
                </c:pt>
                <c:pt idx="7">
                  <c:v>10.130000000000001</c:v>
                </c:pt>
                <c:pt idx="8">
                  <c:v>#N/A</c:v>
                </c:pt>
                <c:pt idx="9">
                  <c:v>9.42</c:v>
                </c:pt>
              </c:numCache>
            </c:numRef>
          </c:val>
          <c:extLst>
            <c:ext xmlns:c16="http://schemas.microsoft.com/office/drawing/2014/chart" uri="{C3380CC4-5D6E-409C-BE32-E72D297353CC}">
              <c16:uniqueId val="{00000008-EA62-4FA6-AD2B-B5B006FA540B}"/>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0.35</c:v>
                </c:pt>
                <c:pt idx="1">
                  <c:v>#N/A</c:v>
                </c:pt>
                <c:pt idx="2">
                  <c:v>0.44</c:v>
                </c:pt>
                <c:pt idx="3">
                  <c:v>#N/A</c:v>
                </c:pt>
                <c:pt idx="4">
                  <c:v>#N/A</c:v>
                </c:pt>
                <c:pt idx="5">
                  <c:v>0.06</c:v>
                </c:pt>
                <c:pt idx="6">
                  <c:v>0.23</c:v>
                </c:pt>
                <c:pt idx="7">
                  <c:v>#N/A</c:v>
                </c:pt>
                <c:pt idx="8">
                  <c:v>0.48</c:v>
                </c:pt>
                <c:pt idx="9">
                  <c:v>#N/A</c:v>
                </c:pt>
              </c:numCache>
            </c:numRef>
          </c:val>
          <c:extLst>
            <c:ext xmlns:c16="http://schemas.microsoft.com/office/drawing/2014/chart" uri="{C3380CC4-5D6E-409C-BE32-E72D297353CC}">
              <c16:uniqueId val="{00000009-EA62-4FA6-AD2B-B5B006FA54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5151</c:v>
                </c:pt>
                <c:pt idx="5">
                  <c:v>5152</c:v>
                </c:pt>
                <c:pt idx="8">
                  <c:v>5204</c:v>
                </c:pt>
                <c:pt idx="11">
                  <c:v>5073</c:v>
                </c:pt>
                <c:pt idx="14">
                  <c:v>4849</c:v>
                </c:pt>
              </c:numCache>
            </c:numRef>
          </c:val>
          <c:extLst>
            <c:ext xmlns:c16="http://schemas.microsoft.com/office/drawing/2014/chart" uri="{C3380CC4-5D6E-409C-BE32-E72D297353CC}">
              <c16:uniqueId val="{00000000-59B9-4FF6-8996-14DF010DC7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B9-4FF6-8996-14DF010DC7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B9-4FF6-8996-14DF010DC7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6</c:v>
                </c:pt>
                <c:pt idx="9">
                  <c:v>6</c:v>
                </c:pt>
                <c:pt idx="12">
                  <c:v>3</c:v>
                </c:pt>
              </c:numCache>
            </c:numRef>
          </c:val>
          <c:extLst>
            <c:ext xmlns:c16="http://schemas.microsoft.com/office/drawing/2014/chart" uri="{C3380CC4-5D6E-409C-BE32-E72D297353CC}">
              <c16:uniqueId val="{00000003-59B9-4FF6-8996-14DF010DC7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1336</c:v>
                </c:pt>
                <c:pt idx="3">
                  <c:v>1400</c:v>
                </c:pt>
                <c:pt idx="6">
                  <c:v>1428</c:v>
                </c:pt>
                <c:pt idx="9">
                  <c:v>1565</c:v>
                </c:pt>
                <c:pt idx="12">
                  <c:v>1396</c:v>
                </c:pt>
              </c:numCache>
            </c:numRef>
          </c:val>
          <c:extLst>
            <c:ext xmlns:c16="http://schemas.microsoft.com/office/drawing/2014/chart" uri="{C3380CC4-5D6E-409C-BE32-E72D297353CC}">
              <c16:uniqueId val="{00000004-59B9-4FF6-8996-14DF010DC7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9-4FF6-8996-14DF010DC7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B9-4FF6-8996-14DF010DC7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5852</c:v>
                </c:pt>
                <c:pt idx="3">
                  <c:v>5610</c:v>
                </c:pt>
                <c:pt idx="6">
                  <c:v>5740</c:v>
                </c:pt>
                <c:pt idx="9">
                  <c:v>5631</c:v>
                </c:pt>
                <c:pt idx="12">
                  <c:v>5398</c:v>
                </c:pt>
              </c:numCache>
            </c:numRef>
          </c:val>
          <c:extLst>
            <c:ext xmlns:c16="http://schemas.microsoft.com/office/drawing/2014/chart" uri="{C3380CC4-5D6E-409C-BE32-E72D297353CC}">
              <c16:uniqueId val="{00000007-59B9-4FF6-8996-14DF010DC7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2043</c:v>
                </c:pt>
                <c:pt idx="2">
                  <c:v>#N/A</c:v>
                </c:pt>
                <c:pt idx="3">
                  <c:v>#N/A</c:v>
                </c:pt>
                <c:pt idx="4">
                  <c:v>1864</c:v>
                </c:pt>
                <c:pt idx="5">
                  <c:v>#N/A</c:v>
                </c:pt>
                <c:pt idx="6">
                  <c:v>#N/A</c:v>
                </c:pt>
                <c:pt idx="7">
                  <c:v>1970</c:v>
                </c:pt>
                <c:pt idx="8">
                  <c:v>#N/A</c:v>
                </c:pt>
                <c:pt idx="9">
                  <c:v>#N/A</c:v>
                </c:pt>
                <c:pt idx="10">
                  <c:v>2129</c:v>
                </c:pt>
                <c:pt idx="11">
                  <c:v>#N/A</c:v>
                </c:pt>
                <c:pt idx="12">
                  <c:v>#N/A</c:v>
                </c:pt>
                <c:pt idx="13">
                  <c:v>1948</c:v>
                </c:pt>
                <c:pt idx="14">
                  <c:v>#N/A</c:v>
                </c:pt>
              </c:numCache>
            </c:numRef>
          </c:val>
          <c:smooth val="0"/>
          <c:extLst>
            <c:ext xmlns:c16="http://schemas.microsoft.com/office/drawing/2014/chart" uri="{C3380CC4-5D6E-409C-BE32-E72D297353CC}">
              <c16:uniqueId val="{00000008-59B9-4FF6-8996-14DF010DC7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50449</c:v>
                </c:pt>
                <c:pt idx="5">
                  <c:v>48424</c:v>
                </c:pt>
                <c:pt idx="8">
                  <c:v>45195</c:v>
                </c:pt>
                <c:pt idx="11">
                  <c:v>41855</c:v>
                </c:pt>
                <c:pt idx="14">
                  <c:v>38430</c:v>
                </c:pt>
              </c:numCache>
            </c:numRef>
          </c:val>
          <c:extLst>
            <c:ext xmlns:c16="http://schemas.microsoft.com/office/drawing/2014/chart" uri="{C3380CC4-5D6E-409C-BE32-E72D297353CC}">
              <c16:uniqueId val="{00000000-43ED-4ADB-9D67-15A0F11814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659</c:v>
                </c:pt>
                <c:pt idx="5">
                  <c:v>599</c:v>
                </c:pt>
                <c:pt idx="8">
                  <c:v>1002</c:v>
                </c:pt>
                <c:pt idx="11">
                  <c:v>945</c:v>
                </c:pt>
                <c:pt idx="14">
                  <c:v>976</c:v>
                </c:pt>
              </c:numCache>
            </c:numRef>
          </c:val>
          <c:extLst>
            <c:ext xmlns:c16="http://schemas.microsoft.com/office/drawing/2014/chart" uri="{C3380CC4-5D6E-409C-BE32-E72D297353CC}">
              <c16:uniqueId val="{00000001-43ED-4ADB-9D67-15A0F11814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12819</c:v>
                </c:pt>
                <c:pt idx="5">
                  <c:v>14492</c:v>
                </c:pt>
                <c:pt idx="8">
                  <c:v>15748</c:v>
                </c:pt>
                <c:pt idx="11">
                  <c:v>17123</c:v>
                </c:pt>
                <c:pt idx="14">
                  <c:v>17358</c:v>
                </c:pt>
              </c:numCache>
            </c:numRef>
          </c:val>
          <c:extLst>
            <c:ext xmlns:c16="http://schemas.microsoft.com/office/drawing/2014/chart" uri="{C3380CC4-5D6E-409C-BE32-E72D297353CC}">
              <c16:uniqueId val="{00000002-43ED-4ADB-9D67-15A0F11814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ED-4ADB-9D67-15A0F11814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ED-4ADB-9D67-15A0F11814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ED-4ADB-9D67-15A0F11814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7729</c:v>
                </c:pt>
                <c:pt idx="3">
                  <c:v>7497</c:v>
                </c:pt>
                <c:pt idx="6">
                  <c:v>7745</c:v>
                </c:pt>
                <c:pt idx="9">
                  <c:v>7717</c:v>
                </c:pt>
                <c:pt idx="12">
                  <c:v>7611</c:v>
                </c:pt>
              </c:numCache>
            </c:numRef>
          </c:val>
          <c:extLst>
            <c:ext xmlns:c16="http://schemas.microsoft.com/office/drawing/2014/chart" uri="{C3380CC4-5D6E-409C-BE32-E72D297353CC}">
              <c16:uniqueId val="{00000006-43ED-4ADB-9D67-15A0F11814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c:v>
                </c:pt>
                <c:pt idx="3">
                  <c:v>21</c:v>
                </c:pt>
                <c:pt idx="6">
                  <c:v>13</c:v>
                </c:pt>
                <c:pt idx="9">
                  <c:v>4</c:v>
                </c:pt>
                <c:pt idx="12">
                  <c:v>0</c:v>
                </c:pt>
              </c:numCache>
            </c:numRef>
          </c:val>
          <c:extLst>
            <c:ext xmlns:c16="http://schemas.microsoft.com/office/drawing/2014/chart" uri="{C3380CC4-5D6E-409C-BE32-E72D297353CC}">
              <c16:uniqueId val="{00000007-43ED-4ADB-9D67-15A0F11814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15898</c:v>
                </c:pt>
                <c:pt idx="3">
                  <c:v>14288</c:v>
                </c:pt>
                <c:pt idx="6">
                  <c:v>12923</c:v>
                </c:pt>
                <c:pt idx="9">
                  <c:v>12227</c:v>
                </c:pt>
                <c:pt idx="12">
                  <c:v>11275</c:v>
                </c:pt>
              </c:numCache>
            </c:numRef>
          </c:val>
          <c:extLst>
            <c:ext xmlns:c16="http://schemas.microsoft.com/office/drawing/2014/chart" uri="{C3380CC4-5D6E-409C-BE32-E72D297353CC}">
              <c16:uniqueId val="{00000008-43ED-4ADB-9D67-15A0F11814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2478</c:v>
                </c:pt>
                <c:pt idx="3">
                  <c:v>2362</c:v>
                </c:pt>
                <c:pt idx="6">
                  <c:v>7230</c:v>
                </c:pt>
                <c:pt idx="9">
                  <c:v>5624</c:v>
                </c:pt>
                <c:pt idx="12">
                  <c:v>4099</c:v>
                </c:pt>
              </c:numCache>
            </c:numRef>
          </c:val>
          <c:extLst>
            <c:ext xmlns:c16="http://schemas.microsoft.com/office/drawing/2014/chart" uri="{C3380CC4-5D6E-409C-BE32-E72D297353CC}">
              <c16:uniqueId val="{00000009-43ED-4ADB-9D67-15A0F11814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53263</c:v>
                </c:pt>
                <c:pt idx="3">
                  <c:v>51806</c:v>
                </c:pt>
                <c:pt idx="6">
                  <c:v>49041</c:v>
                </c:pt>
                <c:pt idx="9">
                  <c:v>47284</c:v>
                </c:pt>
                <c:pt idx="12">
                  <c:v>45096</c:v>
                </c:pt>
              </c:numCache>
            </c:numRef>
          </c:val>
          <c:extLst>
            <c:ext xmlns:c16="http://schemas.microsoft.com/office/drawing/2014/chart" uri="{C3380CC4-5D6E-409C-BE32-E72D297353CC}">
              <c16:uniqueId val="{0000000A-43ED-4ADB-9D67-15A0F11814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15471</c:v>
                </c:pt>
                <c:pt idx="2">
                  <c:v>#N/A</c:v>
                </c:pt>
                <c:pt idx="3">
                  <c:v>#N/A</c:v>
                </c:pt>
                <c:pt idx="4">
                  <c:v>12458</c:v>
                </c:pt>
                <c:pt idx="5">
                  <c:v>#N/A</c:v>
                </c:pt>
                <c:pt idx="6">
                  <c:v>#N/A</c:v>
                </c:pt>
                <c:pt idx="7">
                  <c:v>15004</c:v>
                </c:pt>
                <c:pt idx="8">
                  <c:v>#N/A</c:v>
                </c:pt>
                <c:pt idx="9">
                  <c:v>#N/A</c:v>
                </c:pt>
                <c:pt idx="10">
                  <c:v>12933</c:v>
                </c:pt>
                <c:pt idx="11">
                  <c:v>#N/A</c:v>
                </c:pt>
                <c:pt idx="12">
                  <c:v>#N/A</c:v>
                </c:pt>
                <c:pt idx="13">
                  <c:v>11317</c:v>
                </c:pt>
                <c:pt idx="14">
                  <c:v>#N/A</c:v>
                </c:pt>
              </c:numCache>
            </c:numRef>
          </c:val>
          <c:smooth val="0"/>
          <c:extLst>
            <c:ext xmlns:c16="http://schemas.microsoft.com/office/drawing/2014/chart" uri="{C3380CC4-5D6E-409C-BE32-E72D297353CC}">
              <c16:uniqueId val="{0000000B-43ED-4ADB-9D67-15A0F11814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6832</c:v>
                </c:pt>
                <c:pt idx="1">
                  <c:v>7752</c:v>
                </c:pt>
                <c:pt idx="2">
                  <c:v>6331</c:v>
                </c:pt>
              </c:numCache>
            </c:numRef>
          </c:val>
          <c:extLst>
            <c:ext xmlns:c16="http://schemas.microsoft.com/office/drawing/2014/chart" uri="{C3380CC4-5D6E-409C-BE32-E72D297353CC}">
              <c16:uniqueId val="{00000000-3C60-4A68-8085-74863DB8A9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908</c:v>
                </c:pt>
                <c:pt idx="1">
                  <c:v>910</c:v>
                </c:pt>
                <c:pt idx="2">
                  <c:v>1412</c:v>
                </c:pt>
              </c:numCache>
            </c:numRef>
          </c:val>
          <c:extLst>
            <c:ext xmlns:c16="http://schemas.microsoft.com/office/drawing/2014/chart" uri="{C3380CC4-5D6E-409C-BE32-E72D297353CC}">
              <c16:uniqueId val="{00000001-3C60-4A68-8085-74863DB8A9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9562</c:v>
                </c:pt>
                <c:pt idx="1">
                  <c:v>9630</c:v>
                </c:pt>
                <c:pt idx="2">
                  <c:v>10577</c:v>
                </c:pt>
              </c:numCache>
            </c:numRef>
          </c:val>
          <c:extLst>
            <c:ext xmlns:c16="http://schemas.microsoft.com/office/drawing/2014/chart" uri="{C3380CC4-5D6E-409C-BE32-E72D297353CC}">
              <c16:uniqueId val="{00000002-3C60-4A68-8085-74863DB8A9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前に集中した建設事業の償還について、一定の償還は終えているものの、依然として償還期間が長い事業は残っている。合併後は、償還額以上を起債しないようルール化し、公債費の抑制を図る中で事業実施をしてきたが、新たな大型事業の償還が本格化することから、公債費が高止まりしている。引き続き、地方債発行を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起債の借入額が償還額を上回らないよう、プライマリーバランスを堅持していることにより、地方債現在高が減少している。また、</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事業の実施に伴い債務負担行為に基づく支出予定額が減少したことなどが要因として考えられる。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百万円取り崩したものの、職員退職手当基金等その他特定目的基金の積み立ての増加により、基金全体として積立額が増加した。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基金全体を見直し、廃止等を行っている。また特定目的基金については、目的事業への充当を行う。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川上ダム周辺整備事業基金など、整備年度が決まっている基金については、計画的に基金を取り崩して目的のために充当している。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寄附金等を受けて積み立てている基金については、計画的に基金を取り崩して、目的の事業へ充当している。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職員退職手当基金、公共施設最適化基金等を積み立てたことによる増加。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基金全体を見直し、廃止等の行っていく予定である。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百万円を積み立てたが、それを超える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百万円の取り崩しをおこなった。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引き続き、災害への備え等のため、適正に積み立てと取り崩しを行っていく。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今後の大型事業における償還が始まることに備え等のため、適正に積み立てと取り崩しを行っていく。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84,603
78,434
558.23
50,516,978
49,659,468
634,795
28,234,671
45,096,222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ポイント改善しており、類似団体平均も上回っている。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今後も既存事業の廃止・見直しを進める。また、働き方を見直し、職員数及び時間外勤務の削減につなげ、総人件費を抑制するとともに、税の収納率向上等による財政基盤の強化に努める。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71120</xdr:rowOff>
    </xdr:from>
    <xdr:to>
      <xdr:col>19</xdr:col>
      <xdr:colOff>184150</xdr:colOff>
      <xdr:row>43</xdr:row>
      <xdr:rowOff>1270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113047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148590</xdr:rowOff>
    </xdr:from>
    <xdr:to>
      <xdr:col>11</xdr:col>
      <xdr:colOff>82550</xdr:colOff>
      <xdr:row>41</xdr:row>
      <xdr:rowOff>78740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88917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経常収支比率は前年度と比較し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％悪化しており、類似団体と比較しても</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％の乖離がある。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原因としては退職手当の増加による人件費の増額などが考えられる。また、近年の物価高騰に伴う物件費の増額も考えられる。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今後も人件費や物件費については経済状況から高止まりが予想されるため、働き方を見直し、職員数及び時間外勤務の削減につなげ、総人件費を抑制に努める。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479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2586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163423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136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10160</xdr:rowOff>
    </xdr:from>
    <xdr:to>
      <xdr:col>19</xdr:col>
      <xdr:colOff>133350</xdr:colOff>
      <xdr:row>66</xdr:row>
      <xdr:rowOff>42333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258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66</xdr:row>
      <xdr:rowOff>42333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71954"/>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66</xdr:row>
      <xdr:rowOff>50377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7195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5080</xdr:rowOff>
    </xdr:from>
    <xdr:to>
      <xdr:col>23</xdr:col>
      <xdr:colOff>184150</xdr:colOff>
      <xdr:row>67</xdr:row>
      <xdr:rowOff>106680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72407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8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162983</xdr:rowOff>
    </xdr:from>
    <xdr:to>
      <xdr:col>15</xdr:col>
      <xdr:colOff>133350</xdr:colOff>
      <xdr:row>66</xdr:row>
      <xdr:rowOff>93133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77910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物価高騰の影響もあり、１人あたり平均給与月額も増加しており、類似団体平均も大きく上回っているため、業務の効率化や定員管理方針に基づき、定員管理の適正化を図るなど人件費抑制の施策に努める。</a:t>
          </a:r>
        </a:p>
        <a:p>
          <a:r>
            <a:rPr kumimoji="1" lang="ja-JP" altLang="en-US" sz="1300">
              <a:latin typeface="ＭＳ Ｐゴシック" panose="020B0600070205080204" pitchFamily="50" charset="-128"/>
              <a:ea typeface="ＭＳ Ｐゴシック" panose="020B0600070205080204" pitchFamily="50" charset="-128"/>
            </a:rPr>
            <a:t>　物件費については、保有する公共施設数が多く、その維持管理に費用が掛かっているため、引き続き公共施設最適化計画により施設の統合・見直しを進めていく。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69633</xdr:rowOff>
    </xdr:from>
    <xdr:to>
      <xdr:col>23</xdr:col>
      <xdr:colOff>133350</xdr:colOff>
      <xdr:row>89</xdr:row>
      <xdr:rowOff>138178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7083"/>
          <a:ext cx="0" cy="1440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110255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138178</xdr:rowOff>
    </xdr:from>
    <xdr:to>
      <xdr:col>24</xdr:col>
      <xdr:colOff>12700</xdr:colOff>
      <xdr:row>89</xdr:row>
      <xdr:rowOff>138178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156010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69633</xdr:rowOff>
    </xdr:from>
    <xdr:to>
      <xdr:col>24</xdr:col>
      <xdr:colOff>12700</xdr:colOff>
      <xdr:row>81</xdr:row>
      <xdr:rowOff>69633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145510</xdr:rowOff>
    </xdr:from>
    <xdr:to>
      <xdr:col>23</xdr:col>
      <xdr:colOff>133350</xdr:colOff>
      <xdr:row>88</xdr:row>
      <xdr:rowOff>119121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61660"/>
          <a:ext cx="838200" cy="14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118811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20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102284</xdr:rowOff>
    </xdr:from>
    <xdr:to>
      <xdr:col>23</xdr:col>
      <xdr:colOff>184150</xdr:colOff>
      <xdr:row>86</xdr:row>
      <xdr:rowOff>32434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67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127098</xdr:rowOff>
    </xdr:from>
    <xdr:to>
      <xdr:col>19</xdr:col>
      <xdr:colOff>133350</xdr:colOff>
      <xdr:row>87</xdr:row>
      <xdr:rowOff>145510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871798"/>
          <a:ext cx="889000" cy="18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128913</xdr:rowOff>
    </xdr:from>
    <xdr:to>
      <xdr:col>19</xdr:col>
      <xdr:colOff>184150</xdr:colOff>
      <xdr:row>85</xdr:row>
      <xdr:rowOff>59063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69240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9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80487</xdr:rowOff>
    </xdr:from>
    <xdr:to>
      <xdr:col>15</xdr:col>
      <xdr:colOff>82550</xdr:colOff>
      <xdr:row>86</xdr:row>
      <xdr:rowOff>127098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825187"/>
          <a:ext cx="889000" cy="4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3746</xdr:rowOff>
    </xdr:from>
    <xdr:to>
      <xdr:col>15</xdr:col>
      <xdr:colOff>133350</xdr:colOff>
      <xdr:row>84</xdr:row>
      <xdr:rowOff>105346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115523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7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26274</xdr:rowOff>
    </xdr:from>
    <xdr:to>
      <xdr:col>11</xdr:col>
      <xdr:colOff>31750</xdr:colOff>
      <xdr:row>86</xdr:row>
      <xdr:rowOff>80487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770974"/>
          <a:ext cx="889000" cy="5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124724</xdr:rowOff>
    </xdr:from>
    <xdr:to>
      <xdr:col>11</xdr:col>
      <xdr:colOff>82550</xdr:colOff>
      <xdr:row>84</xdr:row>
      <xdr:rowOff>54874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2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107350</xdr:rowOff>
    </xdr:from>
    <xdr:to>
      <xdr:col>7</xdr:col>
      <xdr:colOff>31750</xdr:colOff>
      <xdr:row>82</xdr:row>
      <xdr:rowOff>37500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9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47677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68321</xdr:rowOff>
    </xdr:from>
    <xdr:to>
      <xdr:col>23</xdr:col>
      <xdr:colOff>184150</xdr:colOff>
      <xdr:row>88</xdr:row>
      <xdr:rowOff>169921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1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40398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94710</xdr:rowOff>
    </xdr:from>
    <xdr:to>
      <xdr:col>19</xdr:col>
      <xdr:colOff>184150</xdr:colOff>
      <xdr:row>88</xdr:row>
      <xdr:rowOff>24860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9637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76298</xdr:rowOff>
    </xdr:from>
    <xdr:to>
      <xdr:col>15</xdr:col>
      <xdr:colOff>133350</xdr:colOff>
      <xdr:row>87</xdr:row>
      <xdr:rowOff>6448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162675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0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29687</xdr:rowOff>
    </xdr:from>
    <xdr:to>
      <xdr:col>11</xdr:col>
      <xdr:colOff>82550</xdr:colOff>
      <xdr:row>86</xdr:row>
      <xdr:rowOff>131287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116064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6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146924</xdr:rowOff>
    </xdr:from>
    <xdr:to>
      <xdr:col>7</xdr:col>
      <xdr:colOff>31750</xdr:colOff>
      <xdr:row>86</xdr:row>
      <xdr:rowOff>77074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7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61851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80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今後も、人事院勧告等に注視しながら、給与水準の適正化に努める。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88</xdr:row>
      <xdr:rowOff>144780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8711"/>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116857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144780</xdr:rowOff>
    </xdr:from>
    <xdr:to>
      <xdr:col>81</xdr:col>
      <xdr:colOff>133350</xdr:colOff>
      <xdr:row>88</xdr:row>
      <xdr:rowOff>144780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154939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6022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128270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85</xdr:row>
      <xdr:rowOff>128270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532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86</xdr:row>
      <xdr:rowOff>29211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532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99061</xdr:rowOff>
    </xdr:from>
    <xdr:to>
      <xdr:col>68</xdr:col>
      <xdr:colOff>203200</xdr:colOff>
      <xdr:row>87</xdr:row>
      <xdr:rowOff>29211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市町村合併当時から類似団体平均と比較して職員数が多い状況が続いている。今後も、既存事業の廃止・見直し等を進めるとともに、定員管理方針に基づき、適切な定員管理に努める。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59436</xdr:rowOff>
    </xdr:from>
    <xdr:to>
      <xdr:col>81</xdr:col>
      <xdr:colOff>44450</xdr:colOff>
      <xdr:row>66</xdr:row>
      <xdr:rowOff>80137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03536"/>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52214</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6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80137</xdr:rowOff>
    </xdr:from>
    <xdr:to>
      <xdr:col>81</xdr:col>
      <xdr:colOff>133350</xdr:colOff>
      <xdr:row>66</xdr:row>
      <xdr:rowOff>80137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9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145813</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59436</xdr:rowOff>
    </xdr:from>
    <xdr:to>
      <xdr:col>81</xdr:col>
      <xdr:colOff>133350</xdr:colOff>
      <xdr:row>58</xdr:row>
      <xdr:rowOff>59436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10287</xdr:rowOff>
    </xdr:from>
    <xdr:to>
      <xdr:col>81</xdr:col>
      <xdr:colOff>44450</xdr:colOff>
      <xdr:row>65</xdr:row>
      <xdr:rowOff>29591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154537"/>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164609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230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148082</xdr:rowOff>
    </xdr:from>
    <xdr:to>
      <xdr:col>81</xdr:col>
      <xdr:colOff>95250</xdr:colOff>
      <xdr:row>63</xdr:row>
      <xdr:rowOff>78232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150368</xdr:rowOff>
    </xdr:from>
    <xdr:to>
      <xdr:col>77</xdr:col>
      <xdr:colOff>44450</xdr:colOff>
      <xdr:row>65</xdr:row>
      <xdr:rowOff>10287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123168"/>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119126</xdr:rowOff>
    </xdr:from>
    <xdr:to>
      <xdr:col>77</xdr:col>
      <xdr:colOff>95250</xdr:colOff>
      <xdr:row>63</xdr:row>
      <xdr:rowOff>49276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59453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150368</xdr:rowOff>
    </xdr:from>
    <xdr:to>
      <xdr:col>72</xdr:col>
      <xdr:colOff>203200</xdr:colOff>
      <xdr:row>64</xdr:row>
      <xdr:rowOff>150368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123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889</xdr:rowOff>
    </xdr:from>
    <xdr:to>
      <xdr:col>73</xdr:col>
      <xdr:colOff>44450</xdr:colOff>
      <xdr:row>62</xdr:row>
      <xdr:rowOff>102489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112666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39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109347</xdr:rowOff>
    </xdr:from>
    <xdr:to>
      <xdr:col>68</xdr:col>
      <xdr:colOff>152400</xdr:colOff>
      <xdr:row>64</xdr:row>
      <xdr:rowOff>150368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1082147"/>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155448</xdr:rowOff>
    </xdr:from>
    <xdr:to>
      <xdr:col>68</xdr:col>
      <xdr:colOff>203200</xdr:colOff>
      <xdr:row>62</xdr:row>
      <xdr:rowOff>85598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95775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49403</xdr:rowOff>
    </xdr:from>
    <xdr:to>
      <xdr:col>64</xdr:col>
      <xdr:colOff>152400</xdr:colOff>
      <xdr:row>60</xdr:row>
      <xdr:rowOff>151003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33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161180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150241</xdr:rowOff>
    </xdr:from>
    <xdr:to>
      <xdr:col>81</xdr:col>
      <xdr:colOff>95250</xdr:colOff>
      <xdr:row>65</xdr:row>
      <xdr:rowOff>80391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122318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09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130937</xdr:rowOff>
    </xdr:from>
    <xdr:to>
      <xdr:col>77</xdr:col>
      <xdr:colOff>95250</xdr:colOff>
      <xdr:row>65</xdr:row>
      <xdr:rowOff>61087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45864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19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99568</xdr:rowOff>
    </xdr:from>
    <xdr:to>
      <xdr:col>73</xdr:col>
      <xdr:colOff>44450</xdr:colOff>
      <xdr:row>65</xdr:row>
      <xdr:rowOff>29718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14495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99568</xdr:rowOff>
    </xdr:from>
    <xdr:to>
      <xdr:col>68</xdr:col>
      <xdr:colOff>203200</xdr:colOff>
      <xdr:row>65</xdr:row>
      <xdr:rowOff>29718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14495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58547</xdr:rowOff>
    </xdr:from>
    <xdr:to>
      <xdr:col>64</xdr:col>
      <xdr:colOff>152400</xdr:colOff>
      <xdr:row>64</xdr:row>
      <xdr:rowOff>160147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144924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％増加しており、類似団体と比較して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％の乖離がある。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令和３年度に合併特例債の活用が終了し、交付税算入率が合併特例債ほど有利ではない通常の事業債メニューで起債の借入を行っていくことなどから、今後この比率は悪化していく可能性がある。</a:t>
          </a:r>
        </a:p>
        <a:p>
          <a:r>
            <a:rPr kumimoji="1" lang="ja-JP" altLang="en-US" sz="1300">
              <a:latin typeface="ＭＳ Ｐゴシック" panose="020B0600070205080204" pitchFamily="50" charset="-128"/>
              <a:ea typeface="ＭＳ Ｐゴシック" panose="020B0600070205080204" pitchFamily="50" charset="-128"/>
            </a:rPr>
            <a:t>　今後も投資的経費の見直しと地方債発行の抑制等により、公債費の縮減に努める。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114300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135467</xdr:rowOff>
    </xdr:from>
    <xdr:to>
      <xdr:col>81</xdr:col>
      <xdr:colOff>44450</xdr:colOff>
      <xdr:row>43</xdr:row>
      <xdr:rowOff>155575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652</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155575</xdr:rowOff>
    </xdr:from>
    <xdr:to>
      <xdr:col>81</xdr:col>
      <xdr:colOff>95250</xdr:colOff>
      <xdr:row>43</xdr:row>
      <xdr:rowOff>85725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135467</xdr:rowOff>
    </xdr:from>
    <xdr:to>
      <xdr:col>77</xdr:col>
      <xdr:colOff>44450</xdr:colOff>
      <xdr:row>43</xdr:row>
      <xdr:rowOff>135467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135467</xdr:rowOff>
    </xdr:from>
    <xdr:to>
      <xdr:col>77</xdr:col>
      <xdr:colOff>95250</xdr:colOff>
      <xdr:row>43</xdr:row>
      <xdr:rowOff>65617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75794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44</xdr:row>
      <xdr:rowOff>124883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5078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45508</xdr:rowOff>
    </xdr:from>
    <xdr:to>
      <xdr:col>73</xdr:col>
      <xdr:colOff>44450</xdr:colOff>
      <xdr:row>41</xdr:row>
      <xdr:rowOff>147108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157285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124883</xdr:rowOff>
    </xdr:from>
    <xdr:to>
      <xdr:col>68</xdr:col>
      <xdr:colOff>152400</xdr:colOff>
      <xdr:row>46</xdr:row>
      <xdr:rowOff>3175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668683"/>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26052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104775</xdr:rowOff>
    </xdr:from>
    <xdr:to>
      <xdr:col>81</xdr:col>
      <xdr:colOff>95250</xdr:colOff>
      <xdr:row>44</xdr:row>
      <xdr:rowOff>34925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76852</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84667</xdr:rowOff>
    </xdr:from>
    <xdr:to>
      <xdr:col>77</xdr:col>
      <xdr:colOff>95250</xdr:colOff>
      <xdr:row>44</xdr:row>
      <xdr:rowOff>14817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171044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74083</xdr:rowOff>
    </xdr:from>
    <xdr:to>
      <xdr:col>68</xdr:col>
      <xdr:colOff>203200</xdr:colOff>
      <xdr:row>45</xdr:row>
      <xdr:rowOff>4233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160460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123825</xdr:rowOff>
    </xdr:from>
    <xdr:to>
      <xdr:col>64</xdr:col>
      <xdr:colOff>152400</xdr:colOff>
      <xdr:row>46</xdr:row>
      <xdr:rowOff>53975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83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38752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92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％改善しているものの、類似団体と比較するといまだ</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％の乖離がある。</a:t>
          </a:r>
        </a:p>
        <a:p>
          <a:r>
            <a:rPr kumimoji="1" lang="ja-JP" altLang="en-US" sz="1300">
              <a:latin typeface="ＭＳ Ｐゴシック" panose="020B0600070205080204" pitchFamily="50" charset="-128"/>
              <a:ea typeface="ＭＳ Ｐゴシック" panose="020B0600070205080204" pitchFamily="50" charset="-128"/>
            </a:rPr>
            <a:t>　今後も起債の借入額が償還額を上回らないよう、プライマリーバランスを堅持することにより、地方債現在高が増加しすぎないよう努め、財政の健全化を図る。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154199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126276</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55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154199</xdr:rowOff>
    </xdr:from>
    <xdr:to>
      <xdr:col>81</xdr:col>
      <xdr:colOff>133350</xdr:colOff>
      <xdr:row>20</xdr:row>
      <xdr:rowOff>154199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58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80328</xdr:rowOff>
    </xdr:from>
    <xdr:to>
      <xdr:col>81</xdr:col>
      <xdr:colOff>44450</xdr:colOff>
      <xdr:row>20</xdr:row>
      <xdr:rowOff>73766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337878"/>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102887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1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86360</xdr:rowOff>
    </xdr:from>
    <xdr:to>
      <xdr:col>81</xdr:col>
      <xdr:colOff>95250</xdr:colOff>
      <xdr:row>19</xdr:row>
      <xdr:rowOff>16510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73766</xdr:rowOff>
    </xdr:from>
    <xdr:to>
      <xdr:col>77</xdr:col>
      <xdr:colOff>44450</xdr:colOff>
      <xdr:row>21</xdr:row>
      <xdr:rowOff>111442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502766"/>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142663</xdr:rowOff>
    </xdr:from>
    <xdr:to>
      <xdr:col>77</xdr:col>
      <xdr:colOff>95250</xdr:colOff>
      <xdr:row>19</xdr:row>
      <xdr:rowOff>72813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322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82990</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99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17463</xdr:rowOff>
    </xdr:from>
    <xdr:to>
      <xdr:col>72</xdr:col>
      <xdr:colOff>203200</xdr:colOff>
      <xdr:row>21</xdr:row>
      <xdr:rowOff>111442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446463"/>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153776</xdr:rowOff>
    </xdr:from>
    <xdr:to>
      <xdr:col>73</xdr:col>
      <xdr:colOff>44450</xdr:colOff>
      <xdr:row>17</xdr:row>
      <xdr:rowOff>83926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8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94103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66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17463</xdr:rowOff>
    </xdr:from>
    <xdr:to>
      <xdr:col>68</xdr:col>
      <xdr:colOff>152400</xdr:colOff>
      <xdr:row>21</xdr:row>
      <xdr:rowOff>151659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446463"/>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17992</xdr:rowOff>
    </xdr:from>
    <xdr:to>
      <xdr:col>68</xdr:col>
      <xdr:colOff>203200</xdr:colOff>
      <xdr:row>18</xdr:row>
      <xdr:rowOff>119592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310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129769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87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81386</xdr:rowOff>
    </xdr:from>
    <xdr:to>
      <xdr:col>64</xdr:col>
      <xdr:colOff>152400</xdr:colOff>
      <xdr:row>17</xdr:row>
      <xdr:rowOff>11536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2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21713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9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29528</xdr:rowOff>
    </xdr:from>
    <xdr:to>
      <xdr:col>81</xdr:col>
      <xdr:colOff>95250</xdr:colOff>
      <xdr:row>19</xdr:row>
      <xdr:rowOff>131128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2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1605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25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22966</xdr:rowOff>
    </xdr:from>
    <xdr:to>
      <xdr:col>77</xdr:col>
      <xdr:colOff>95250</xdr:colOff>
      <xdr:row>20</xdr:row>
      <xdr:rowOff>124566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45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109343</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53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60642</xdr:rowOff>
    </xdr:from>
    <xdr:to>
      <xdr:col>73</xdr:col>
      <xdr:colOff>44450</xdr:colOff>
      <xdr:row>21</xdr:row>
      <xdr:rowOff>162242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6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147019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74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138113</xdr:rowOff>
    </xdr:from>
    <xdr:to>
      <xdr:col>68</xdr:col>
      <xdr:colOff>203200</xdr:colOff>
      <xdr:row>20</xdr:row>
      <xdr:rowOff>68263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39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53040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8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100859</xdr:rowOff>
    </xdr:from>
    <xdr:to>
      <xdr:col>64</xdr:col>
      <xdr:colOff>152400</xdr:colOff>
      <xdr:row>22</xdr:row>
      <xdr:rowOff>31009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15786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84,603
78,434
558.23
50,516,978
49,659,468
634,795
28,234,671
45,096,222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前年度と比較すると、退職手当等の増額により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％増額しており類似団体平均を大きく上回っている。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年度からの定員管理方針に基づく取り組み、既存事業の廃止・見直しを進めるとともに、働き方を見直すことにより、職員数及び時間外勤務の削減につなげ、人件費の抑制に努める。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3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44450</xdr:rowOff>
    </xdr:from>
    <xdr:to>
      <xdr:col>24</xdr:col>
      <xdr:colOff>25400</xdr:colOff>
      <xdr:row>40</xdr:row>
      <xdr:rowOff>76200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310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31750</xdr:rowOff>
    </xdr:from>
    <xdr:to>
      <xdr:col>24</xdr:col>
      <xdr:colOff>76200</xdr:colOff>
      <xdr:row>37</xdr:row>
      <xdr:rowOff>133350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44450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1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18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76200</xdr:rowOff>
    </xdr:from>
    <xdr:to>
      <xdr:col>11</xdr:col>
      <xdr:colOff>9525</xdr:colOff>
      <xdr:row>41</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34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25400</xdr:rowOff>
    </xdr:from>
    <xdr:to>
      <xdr:col>24</xdr:col>
      <xdr:colOff>76200</xdr:colOff>
      <xdr:row>40</xdr:row>
      <xdr:rowOff>127000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165100</xdr:rowOff>
    </xdr:from>
    <xdr:to>
      <xdr:col>20</xdr:col>
      <xdr:colOff>38100</xdr:colOff>
      <xdr:row>39</xdr:row>
      <xdr:rowOff>95250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80027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25400</xdr:rowOff>
    </xdr:from>
    <xdr:to>
      <xdr:col>11</xdr:col>
      <xdr:colOff>60325</xdr:colOff>
      <xdr:row>40</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新斎苑の運営事業費にかかる委託料等が増加したため、</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％増加しており、依然として類似団体平均を上回っている状態が続いている。</a:t>
          </a:r>
        </a:p>
        <a:p>
          <a:r>
            <a:rPr kumimoji="1" lang="ja-JP" altLang="en-US" sz="1300">
              <a:latin typeface="ＭＳ Ｐゴシック" panose="020B0600070205080204" pitchFamily="50" charset="-128"/>
              <a:ea typeface="ＭＳ Ｐゴシック" panose="020B0600070205080204" pitchFamily="50" charset="-128"/>
            </a:rPr>
            <a:t>　また保有する公共施設数が多く、その維持管理に費用が掛かっているため、引き続き公共施設最適化計画により施設の統合・見直しを進め、物件費の抑制に努める。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22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119380</xdr:rowOff>
    </xdr:from>
    <xdr:to>
      <xdr:col>82</xdr:col>
      <xdr:colOff>107950</xdr:colOff>
      <xdr:row>22</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5483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302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31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104140</xdr:rowOff>
    </xdr:from>
    <xdr:to>
      <xdr:col>78</xdr:col>
      <xdr:colOff>69850</xdr:colOff>
      <xdr:row>20</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533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20</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3022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125730</xdr:rowOff>
    </xdr:from>
    <xdr:to>
      <xdr:col>82</xdr:col>
      <xdr:colOff>158750</xdr:colOff>
      <xdr:row>22</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7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34307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68580</xdr:rowOff>
    </xdr:from>
    <xdr:to>
      <xdr:col>78</xdr:col>
      <xdr:colOff>120650</xdr:colOff>
      <xdr:row>20</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154957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8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53340</xdr:rowOff>
    </xdr:from>
    <xdr:to>
      <xdr:col>74</xdr:col>
      <xdr:colOff>31750</xdr:colOff>
      <xdr:row>20</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％増加したものの、類似団体平均は下回っている。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ただ、当市においては今後も高齢化が進むことで、扶助費が増加する見込みである。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37193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23784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9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179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110672</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26072"/>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110672</xdr:rowOff>
    </xdr:from>
    <xdr:to>
      <xdr:col>11</xdr:col>
      <xdr:colOff>9525</xdr:colOff>
      <xdr:row>53</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0260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59872</xdr:rowOff>
    </xdr:from>
    <xdr:to>
      <xdr:col>11</xdr:col>
      <xdr:colOff>60325</xdr:colOff>
      <xdr:row>52</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前年度と同等であり、類似団体平均を下回っている。今後も、繰出金の抑制に向けた取り組みに努める。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29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3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1014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95250</xdr:rowOff>
    </xdr:from>
    <xdr:to>
      <xdr:col>78</xdr:col>
      <xdr:colOff>120650</xdr:colOff>
      <xdr:row>60</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165100</xdr:rowOff>
    </xdr:from>
    <xdr:to>
      <xdr:col>73</xdr:col>
      <xdr:colOff>180975</xdr:colOff>
      <xdr:row>57</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152400</xdr:rowOff>
    </xdr:from>
    <xdr:to>
      <xdr:col>74</xdr:col>
      <xdr:colOff>31750</xdr:colOff>
      <xdr:row>58</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165100</xdr:rowOff>
    </xdr:from>
    <xdr:to>
      <xdr:col>69</xdr:col>
      <xdr:colOff>92075</xdr:colOff>
      <xdr:row>58</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37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114300</xdr:rowOff>
    </xdr:from>
    <xdr:to>
      <xdr:col>69</xdr:col>
      <xdr:colOff>142875</xdr:colOff>
      <xdr:row>58</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近年、大きな増減はなく、類似団体平均を下回っている状態が続いている。</a:t>
          </a:r>
        </a:p>
        <a:p>
          <a:r>
            <a:rPr kumimoji="1" lang="ja-JP" altLang="en-US" sz="1300">
              <a:latin typeface="ＭＳ Ｐゴシック" panose="020B0600070205080204" pitchFamily="50" charset="-128"/>
              <a:ea typeface="ＭＳ Ｐゴシック" panose="020B0600070205080204" pitchFamily="50" charset="-128"/>
            </a:rPr>
            <a:t>　今後も、引き続き「補助金等の適正化に関する指針」に基づいた見直しを進め、適正な補助金運用に努める。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143328</xdr:rowOff>
    </xdr:from>
    <xdr:to>
      <xdr:col>82</xdr:col>
      <xdr:colOff>107950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29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58255</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143328</xdr:rowOff>
    </xdr:from>
    <xdr:to>
      <xdr:col>82</xdr:col>
      <xdr:colOff>196850</xdr:colOff>
      <xdr:row>32</xdr:row>
      <xdr:rowOff>143328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94343</xdr:rowOff>
    </xdr:from>
    <xdr:to>
      <xdr:col>82</xdr:col>
      <xdr:colOff>107950</xdr:colOff>
      <xdr:row>32</xdr:row>
      <xdr:rowOff>143328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5807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97263</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6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94343</xdr:rowOff>
    </xdr:from>
    <xdr:to>
      <xdr:col>78</xdr:col>
      <xdr:colOff>69850</xdr:colOff>
      <xdr:row>33</xdr:row>
      <xdr:rowOff>53522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5807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108857</xdr:rowOff>
    </xdr:from>
    <xdr:to>
      <xdr:col>78</xdr:col>
      <xdr:colOff>120650</xdr:colOff>
      <xdr:row>37</xdr:row>
      <xdr:rowOff>39007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23784</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6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94343</xdr:rowOff>
    </xdr:from>
    <xdr:to>
      <xdr:col>73</xdr:col>
      <xdr:colOff>180975</xdr:colOff>
      <xdr:row>33</xdr:row>
      <xdr:rowOff>53522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5807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125186</xdr:rowOff>
    </xdr:from>
    <xdr:to>
      <xdr:col>74</xdr:col>
      <xdr:colOff>31750</xdr:colOff>
      <xdr:row>37</xdr:row>
      <xdr:rowOff>55336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94343</xdr:rowOff>
    </xdr:from>
    <xdr:to>
      <xdr:col>69</xdr:col>
      <xdr:colOff>92075</xdr:colOff>
      <xdr:row>32</xdr:row>
      <xdr:rowOff>127000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580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157843</xdr:rowOff>
    </xdr:from>
    <xdr:to>
      <xdr:col>69</xdr:col>
      <xdr:colOff>142875</xdr:colOff>
      <xdr:row>37</xdr:row>
      <xdr:rowOff>87993</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72770</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51707</xdr:rowOff>
    </xdr:from>
    <xdr:to>
      <xdr:col>65</xdr:col>
      <xdr:colOff>53975</xdr:colOff>
      <xdr:row>37</xdr:row>
      <xdr:rowOff>153307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138084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92528</xdr:rowOff>
    </xdr:from>
    <xdr:to>
      <xdr:col>82</xdr:col>
      <xdr:colOff>158750</xdr:colOff>
      <xdr:row>33</xdr:row>
      <xdr:rowOff>22678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1105</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4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43543</xdr:rowOff>
    </xdr:from>
    <xdr:to>
      <xdr:col>78</xdr:col>
      <xdr:colOff>120650</xdr:colOff>
      <xdr:row>32</xdr:row>
      <xdr:rowOff>145143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30</xdr:row>
      <xdr:rowOff>155320</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2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2722</xdr:rowOff>
    </xdr:from>
    <xdr:to>
      <xdr:col>74</xdr:col>
      <xdr:colOff>31750</xdr:colOff>
      <xdr:row>33</xdr:row>
      <xdr:rowOff>104322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114499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2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43543</xdr:rowOff>
    </xdr:from>
    <xdr:to>
      <xdr:col>69</xdr:col>
      <xdr:colOff>142875</xdr:colOff>
      <xdr:row>32</xdr:row>
      <xdr:rowOff>145143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155320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2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76200</xdr:rowOff>
    </xdr:from>
    <xdr:to>
      <xdr:col>65</xdr:col>
      <xdr:colOff>53975</xdr:colOff>
      <xdr:row>33</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借入額の縮減や合併特例債の償還額が減少したことにより、地方債現在高が減少し、前年度と比較し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％改善したが、依然として類似団体平均を上回っている。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今後も、プライマリーバランスを堅持すること等により、財政の健全化を図る。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114300</xdr:rowOff>
    </xdr:from>
    <xdr:to>
      <xdr:col>24</xdr:col>
      <xdr:colOff>25400</xdr:colOff>
      <xdr:row>80</xdr:row>
      <xdr:rowOff>114300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458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86377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114300</xdr:rowOff>
    </xdr:from>
    <xdr:to>
      <xdr:col>24</xdr:col>
      <xdr:colOff>114300</xdr:colOff>
      <xdr:row>80</xdr:row>
      <xdr:rowOff>114300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29227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114300</xdr:rowOff>
    </xdr:from>
    <xdr:to>
      <xdr:col>24</xdr:col>
      <xdr:colOff>114300</xdr:colOff>
      <xdr:row>72</xdr:row>
      <xdr:rowOff>114300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45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158750</xdr:rowOff>
    </xdr:from>
    <xdr:to>
      <xdr:col>24</xdr:col>
      <xdr:colOff>25400</xdr:colOff>
      <xdr:row>80</xdr:row>
      <xdr:rowOff>139700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703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168927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139700</xdr:rowOff>
    </xdr:from>
    <xdr:to>
      <xdr:col>19</xdr:col>
      <xdr:colOff>187325</xdr:colOff>
      <xdr:row>81</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85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120650</xdr:rowOff>
    </xdr:from>
    <xdr:to>
      <xdr:col>20</xdr:col>
      <xdr:colOff>38100</xdr:colOff>
      <xdr:row>80</xdr:row>
      <xdr:rowOff>50800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60977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50800</xdr:rowOff>
    </xdr:from>
    <xdr:to>
      <xdr:col>15</xdr:col>
      <xdr:colOff>98425</xdr:colOff>
      <xdr:row>81</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766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88900</xdr:rowOff>
    </xdr:from>
    <xdr:to>
      <xdr:col>15</xdr:col>
      <xdr:colOff>149225</xdr:colOff>
      <xdr:row>79</xdr:row>
      <xdr:rowOff>19050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50800</xdr:rowOff>
    </xdr:from>
    <xdr:to>
      <xdr:col>11</xdr:col>
      <xdr:colOff>9525</xdr:colOff>
      <xdr:row>81</xdr:row>
      <xdr:rowOff>133350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766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38100</xdr:rowOff>
    </xdr:from>
    <xdr:to>
      <xdr:col>11</xdr:col>
      <xdr:colOff>60325</xdr:colOff>
      <xdr:row>78</xdr:row>
      <xdr:rowOff>139700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149877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69850</xdr:rowOff>
    </xdr:from>
    <xdr:to>
      <xdr:col>6</xdr:col>
      <xdr:colOff>171450</xdr:colOff>
      <xdr:row>78</xdr:row>
      <xdr:rowOff>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107950</xdr:rowOff>
    </xdr:from>
    <xdr:to>
      <xdr:col>24</xdr:col>
      <xdr:colOff>76200</xdr:colOff>
      <xdr:row>80</xdr:row>
      <xdr:rowOff>38100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80027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88900</xdr:rowOff>
    </xdr:from>
    <xdr:to>
      <xdr:col>20</xdr:col>
      <xdr:colOff>38100</xdr:colOff>
      <xdr:row>81</xdr:row>
      <xdr:rowOff>19050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3827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89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152400</xdr:rowOff>
    </xdr:from>
    <xdr:to>
      <xdr:col>15</xdr:col>
      <xdr:colOff>149225</xdr:colOff>
      <xdr:row>81</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0</xdr:rowOff>
    </xdr:from>
    <xdr:to>
      <xdr:col>11</xdr:col>
      <xdr:colOff>60325</xdr:colOff>
      <xdr:row>80</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86377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82550</xdr:rowOff>
    </xdr:from>
    <xdr:to>
      <xdr:col>6</xdr:col>
      <xdr:colOff>171450</xdr:colOff>
      <xdr:row>82</xdr:row>
      <xdr:rowOff>12700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405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％増加しており、類似団体平均を上回る結果となった。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　今後も、事務事業の見直しを更に進めるとともに、人件費、物件費及び公債費を中心に支出抑制に努め、経常経費の削減を図る。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101600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471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73677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101600</xdr:rowOff>
    </xdr:from>
    <xdr:to>
      <xdr:col>82</xdr:col>
      <xdr:colOff>196850</xdr:colOff>
      <xdr:row>80</xdr:row>
      <xdr:rowOff>101600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1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114300</xdr:rowOff>
    </xdr:from>
    <xdr:to>
      <xdr:col>82</xdr:col>
      <xdr:colOff>107950</xdr:colOff>
      <xdr:row>79</xdr:row>
      <xdr:rowOff>95250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1445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41927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4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101600</xdr:rowOff>
    </xdr:from>
    <xdr:to>
      <xdr:col>78</xdr:col>
      <xdr:colOff>69850</xdr:colOff>
      <xdr:row>76</xdr:row>
      <xdr:rowOff>114300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13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88900</xdr:rowOff>
    </xdr:from>
    <xdr:to>
      <xdr:col>78</xdr:col>
      <xdr:colOff>120650</xdr:colOff>
      <xdr:row>77</xdr:row>
      <xdr:rowOff>19050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3827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20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158750</xdr:rowOff>
    </xdr:from>
    <xdr:to>
      <xdr:col>73</xdr:col>
      <xdr:colOff>180975</xdr:colOff>
      <xdr:row>76</xdr:row>
      <xdr:rowOff>101600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6746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101600</xdr:rowOff>
    </xdr:from>
    <xdr:to>
      <xdr:col>74</xdr:col>
      <xdr:colOff>31750</xdr:colOff>
      <xdr:row>75</xdr:row>
      <xdr:rowOff>31750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78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41927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158750</xdr:rowOff>
    </xdr:from>
    <xdr:to>
      <xdr:col>69</xdr:col>
      <xdr:colOff>92075</xdr:colOff>
      <xdr:row>76</xdr:row>
      <xdr:rowOff>12700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6746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146050</xdr:rowOff>
    </xdr:from>
    <xdr:to>
      <xdr:col>69</xdr:col>
      <xdr:colOff>142875</xdr:colOff>
      <xdr:row>74</xdr:row>
      <xdr:rowOff>76200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66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60977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158750</xdr:rowOff>
    </xdr:from>
    <xdr:to>
      <xdr:col>65</xdr:col>
      <xdr:colOff>53975</xdr:colOff>
      <xdr:row>76</xdr:row>
      <xdr:rowOff>88900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44450</xdr:rowOff>
    </xdr:from>
    <xdr:to>
      <xdr:col>82</xdr:col>
      <xdr:colOff>158750</xdr:colOff>
      <xdr:row>79</xdr:row>
      <xdr:rowOff>146050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16527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63500</xdr:rowOff>
    </xdr:from>
    <xdr:to>
      <xdr:col>78</xdr:col>
      <xdr:colOff>120650</xdr:colOff>
      <xdr:row>76</xdr:row>
      <xdr:rowOff>165100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3827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86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50800</xdr:rowOff>
    </xdr:from>
    <xdr:to>
      <xdr:col>74</xdr:col>
      <xdr:colOff>31750</xdr:colOff>
      <xdr:row>76</xdr:row>
      <xdr:rowOff>152400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107950</xdr:rowOff>
    </xdr:from>
    <xdr:to>
      <xdr:col>69</xdr:col>
      <xdr:colOff>142875</xdr:colOff>
      <xdr:row>74</xdr:row>
      <xdr:rowOff>38100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48277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3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65844</xdr:rowOff>
    </xdr:from>
    <xdr:to>
      <xdr:col>29</xdr:col>
      <xdr:colOff>127000</xdr:colOff>
      <xdr:row>20</xdr:row>
      <xdr:rowOff>133477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0869"/>
          <a:ext cx="0" cy="14392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105554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8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133477</xdr:rowOff>
    </xdr:from>
    <xdr:to>
      <xdr:col>30</xdr:col>
      <xdr:colOff>25400</xdr:colOff>
      <xdr:row>20</xdr:row>
      <xdr:rowOff>133477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101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152221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65844</xdr:rowOff>
    </xdr:from>
    <xdr:to>
      <xdr:col>30</xdr:col>
      <xdr:colOff>25400</xdr:colOff>
      <xdr:row>12</xdr:row>
      <xdr:rowOff>65844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08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65844</xdr:rowOff>
    </xdr:from>
    <xdr:to>
      <xdr:col>29</xdr:col>
      <xdr:colOff>127000</xdr:colOff>
      <xdr:row>13</xdr:row>
      <xdr:rowOff>127044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70869"/>
          <a:ext cx="647700" cy="232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122060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39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149983</xdr:rowOff>
    </xdr:from>
    <xdr:to>
      <xdr:col>29</xdr:col>
      <xdr:colOff>177800</xdr:colOff>
      <xdr:row>14</xdr:row>
      <xdr:rowOff>80133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426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127044</xdr:rowOff>
    </xdr:from>
    <xdr:to>
      <xdr:col>26</xdr:col>
      <xdr:colOff>50800</xdr:colOff>
      <xdr:row>14</xdr:row>
      <xdr:rowOff>7094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03519"/>
          <a:ext cx="698500" cy="51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36696</xdr:rowOff>
    </xdr:from>
    <xdr:to>
      <xdr:col>26</xdr:col>
      <xdr:colOff>101600</xdr:colOff>
      <xdr:row>15</xdr:row>
      <xdr:rowOff>138296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656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123073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42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7094</xdr:rowOff>
    </xdr:from>
    <xdr:to>
      <xdr:col>22</xdr:col>
      <xdr:colOff>114300</xdr:colOff>
      <xdr:row>14</xdr:row>
      <xdr:rowOff>8433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55019"/>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103872</xdr:rowOff>
    </xdr:from>
    <xdr:to>
      <xdr:col>22</xdr:col>
      <xdr:colOff>165100</xdr:colOff>
      <xdr:row>17</xdr:row>
      <xdr:rowOff>34022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94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18799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8433</xdr:rowOff>
    </xdr:from>
    <xdr:to>
      <xdr:col>18</xdr:col>
      <xdr:colOff>177800</xdr:colOff>
      <xdr:row>14</xdr:row>
      <xdr:rowOff>45107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56358"/>
          <a:ext cx="698500" cy="3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133328</xdr:rowOff>
    </xdr:from>
    <xdr:to>
      <xdr:col>19</xdr:col>
      <xdr:colOff>38100</xdr:colOff>
      <xdr:row>17</xdr:row>
      <xdr:rowOff>63478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4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48255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8676</xdr:rowOff>
    </xdr:from>
    <xdr:to>
      <xdr:col>15</xdr:col>
      <xdr:colOff>101600</xdr:colOff>
      <xdr:row>19</xdr:row>
      <xdr:rowOff>110276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1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95053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0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15044</xdr:rowOff>
    </xdr:from>
    <xdr:to>
      <xdr:col>29</xdr:col>
      <xdr:colOff>177800</xdr:colOff>
      <xdr:row>12</xdr:row>
      <xdr:rowOff>116644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2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133171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6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76244</xdr:rowOff>
    </xdr:from>
    <xdr:to>
      <xdr:col>26</xdr:col>
      <xdr:colOff>101600</xdr:colOff>
      <xdr:row>14</xdr:row>
      <xdr:rowOff>6394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5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16571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21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127744</xdr:rowOff>
    </xdr:from>
    <xdr:to>
      <xdr:col>22</xdr:col>
      <xdr:colOff>165100</xdr:colOff>
      <xdr:row>14</xdr:row>
      <xdr:rowOff>57894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04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68071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7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129083</xdr:rowOff>
    </xdr:from>
    <xdr:to>
      <xdr:col>19</xdr:col>
      <xdr:colOff>38100</xdr:colOff>
      <xdr:row>14</xdr:row>
      <xdr:rowOff>59233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0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69410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7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165757</xdr:rowOff>
    </xdr:from>
    <xdr:to>
      <xdr:col>15</xdr:col>
      <xdr:colOff>101600</xdr:colOff>
      <xdr:row>14</xdr:row>
      <xdr:rowOff>95907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42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106084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1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68631</xdr:rowOff>
    </xdr:from>
    <xdr:to>
      <xdr:col>29</xdr:col>
      <xdr:colOff>127000</xdr:colOff>
      <xdr:row>37</xdr:row>
      <xdr:rowOff>331368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93181"/>
          <a:ext cx="0" cy="14628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303445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331368</xdr:rowOff>
    </xdr:from>
    <xdr:to>
      <xdr:col>30</xdr:col>
      <xdr:colOff>25400</xdr:colOff>
      <xdr:row>37</xdr:row>
      <xdr:rowOff>331368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6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326458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3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68631</xdr:rowOff>
    </xdr:from>
    <xdr:to>
      <xdr:col>30</xdr:col>
      <xdr:colOff>25400</xdr:colOff>
      <xdr:row>33</xdr:row>
      <xdr:rowOff>68631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93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126314</xdr:rowOff>
    </xdr:from>
    <xdr:to>
      <xdr:col>29</xdr:col>
      <xdr:colOff>127000</xdr:colOff>
      <xdr:row>33</xdr:row>
      <xdr:rowOff>259359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050864"/>
          <a:ext cx="647700" cy="133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8272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275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36195</xdr:rowOff>
    </xdr:from>
    <xdr:to>
      <xdr:col>29</xdr:col>
      <xdr:colOff>177800</xdr:colOff>
      <xdr:row>34</xdr:row>
      <xdr:rowOff>137795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303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126314</xdr:rowOff>
    </xdr:from>
    <xdr:to>
      <xdr:col>26</xdr:col>
      <xdr:colOff>50800</xdr:colOff>
      <xdr:row>33</xdr:row>
      <xdr:rowOff>290449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050864"/>
          <a:ext cx="698500" cy="16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33</xdr:row>
      <xdr:rowOff>325831</xdr:rowOff>
    </xdr:from>
    <xdr:to>
      <xdr:col>26</xdr:col>
      <xdr:colOff>101600</xdr:colOff>
      <xdr:row>34</xdr:row>
      <xdr:rowOff>84531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250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69308</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336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290449</xdr:rowOff>
    </xdr:from>
    <xdr:to>
      <xdr:col>22</xdr:col>
      <xdr:colOff>114300</xdr:colOff>
      <xdr:row>34</xdr:row>
      <xdr:rowOff>61697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214999"/>
          <a:ext cx="698500" cy="114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249707</xdr:rowOff>
    </xdr:from>
    <xdr:to>
      <xdr:col>22</xdr:col>
      <xdr:colOff>165100</xdr:colOff>
      <xdr:row>35</xdr:row>
      <xdr:rowOff>8407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517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336084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0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278486</xdr:rowOff>
    </xdr:from>
    <xdr:to>
      <xdr:col>18</xdr:col>
      <xdr:colOff>177800</xdr:colOff>
      <xdr:row>34</xdr:row>
      <xdr:rowOff>61697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203036"/>
          <a:ext cx="698500" cy="126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33147</xdr:rowOff>
    </xdr:from>
    <xdr:to>
      <xdr:col>19</xdr:col>
      <xdr:colOff>38100</xdr:colOff>
      <xdr:row>35</xdr:row>
      <xdr:rowOff>134747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4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119524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2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279730</xdr:rowOff>
    </xdr:from>
    <xdr:to>
      <xdr:col>15</xdr:col>
      <xdr:colOff>101600</xdr:colOff>
      <xdr:row>36</xdr:row>
      <xdr:rowOff>38430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90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23207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7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208559</xdr:rowOff>
    </xdr:from>
    <xdr:to>
      <xdr:col>29</xdr:col>
      <xdr:colOff>177800</xdr:colOff>
      <xdr:row>33</xdr:row>
      <xdr:rowOff>310159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133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53636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597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75514</xdr:rowOff>
    </xdr:from>
    <xdr:to>
      <xdr:col>26</xdr:col>
      <xdr:colOff>101600</xdr:colOff>
      <xdr:row>33</xdr:row>
      <xdr:rowOff>177114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000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15841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576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239649</xdr:rowOff>
    </xdr:from>
    <xdr:to>
      <xdr:col>22</xdr:col>
      <xdr:colOff>165100</xdr:colOff>
      <xdr:row>33</xdr:row>
      <xdr:rowOff>341249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16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8526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593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10897</xdr:rowOff>
    </xdr:from>
    <xdr:to>
      <xdr:col>19</xdr:col>
      <xdr:colOff>38100</xdr:colOff>
      <xdr:row>34</xdr:row>
      <xdr:rowOff>112497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278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122674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04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227686</xdr:rowOff>
    </xdr:from>
    <xdr:to>
      <xdr:col>15</xdr:col>
      <xdr:colOff>101600</xdr:colOff>
      <xdr:row>33</xdr:row>
      <xdr:rowOff>329286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152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168013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592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84,603
78,434
558.23
50,516,978
49,659,468
634,795
28,234,671
45,096,222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51072</xdr:rowOff>
    </xdr:from>
    <xdr:to>
      <xdr:col>24</xdr:col>
      <xdr:colOff>62865</xdr:colOff>
      <xdr:row>38</xdr:row>
      <xdr:rowOff>115171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6022"/>
          <a:ext cx="1270" cy="1264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118998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115171</xdr:rowOff>
    </xdr:from>
    <xdr:to>
      <xdr:col>24</xdr:col>
      <xdr:colOff>152400</xdr:colOff>
      <xdr:row>38</xdr:row>
      <xdr:rowOff>115171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3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169199</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4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51072</xdr:rowOff>
    </xdr:from>
    <xdr:to>
      <xdr:col>24</xdr:col>
      <xdr:colOff>152400</xdr:colOff>
      <xdr:row>31</xdr:row>
      <xdr:rowOff>51072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69520</xdr:rowOff>
    </xdr:from>
    <xdr:to>
      <xdr:col>24</xdr:col>
      <xdr:colOff>63500</xdr:colOff>
      <xdr:row>32</xdr:row>
      <xdr:rowOff>36441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84470"/>
          <a:ext cx="838200" cy="13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76357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34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97930</xdr:rowOff>
    </xdr:from>
    <xdr:to>
      <xdr:col>24</xdr:col>
      <xdr:colOff>114300</xdr:colOff>
      <xdr:row>34</xdr:row>
      <xdr:rowOff>28080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5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36441</xdr:rowOff>
    </xdr:from>
    <xdr:to>
      <xdr:col>19</xdr:col>
      <xdr:colOff>177800</xdr:colOff>
      <xdr:row>32</xdr:row>
      <xdr:rowOff>165669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522841"/>
          <a:ext cx="889000" cy="1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89517</xdr:rowOff>
    </xdr:from>
    <xdr:to>
      <xdr:col>20</xdr:col>
      <xdr:colOff>38100</xdr:colOff>
      <xdr:row>35</xdr:row>
      <xdr:rowOff>19667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91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10794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42476</xdr:rowOff>
    </xdr:from>
    <xdr:to>
      <xdr:col>15</xdr:col>
      <xdr:colOff>50800</xdr:colOff>
      <xdr:row>32</xdr:row>
      <xdr:rowOff>165669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528876"/>
          <a:ext cx="889000" cy="1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57124</xdr:rowOff>
    </xdr:from>
    <xdr:to>
      <xdr:col>15</xdr:col>
      <xdr:colOff>101600</xdr:colOff>
      <xdr:row>35</xdr:row>
      <xdr:rowOff>158724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149851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42476</xdr:rowOff>
    </xdr:from>
    <xdr:to>
      <xdr:col>10</xdr:col>
      <xdr:colOff>114300</xdr:colOff>
      <xdr:row>32</xdr:row>
      <xdr:rowOff>104976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28876"/>
          <a:ext cx="889000" cy="6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50381</xdr:rowOff>
    </xdr:from>
    <xdr:to>
      <xdr:col>10</xdr:col>
      <xdr:colOff>165100</xdr:colOff>
      <xdr:row>35</xdr:row>
      <xdr:rowOff>151981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143108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4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18103</xdr:rowOff>
    </xdr:from>
    <xdr:to>
      <xdr:col>6</xdr:col>
      <xdr:colOff>38100</xdr:colOff>
      <xdr:row>37</xdr:row>
      <xdr:rowOff>119703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4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18720</xdr:rowOff>
    </xdr:from>
    <xdr:to>
      <xdr:col>24</xdr:col>
      <xdr:colOff>114300</xdr:colOff>
      <xdr:row>31</xdr:row>
      <xdr:rowOff>120320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3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124749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157091</xdr:rowOff>
    </xdr:from>
    <xdr:to>
      <xdr:col>20</xdr:col>
      <xdr:colOff>38100</xdr:colOff>
      <xdr:row>32</xdr:row>
      <xdr:rowOff>87241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103768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24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114869</xdr:rowOff>
    </xdr:from>
    <xdr:to>
      <xdr:col>15</xdr:col>
      <xdr:colOff>101600</xdr:colOff>
      <xdr:row>33</xdr:row>
      <xdr:rowOff>45019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61546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7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163126</xdr:rowOff>
    </xdr:from>
    <xdr:to>
      <xdr:col>10</xdr:col>
      <xdr:colOff>165100</xdr:colOff>
      <xdr:row>32</xdr:row>
      <xdr:rowOff>93276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109803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25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54176</xdr:rowOff>
    </xdr:from>
    <xdr:to>
      <xdr:col>6</xdr:col>
      <xdr:colOff>38100</xdr:colOff>
      <xdr:row>32</xdr:row>
      <xdr:rowOff>155776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5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31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86962</xdr:rowOff>
    </xdr:from>
    <xdr:to>
      <xdr:col>24</xdr:col>
      <xdr:colOff>62865</xdr:colOff>
      <xdr:row>59</xdr:row>
      <xdr:rowOff>43071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0912"/>
          <a:ext cx="1270" cy="132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46898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1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43071</xdr:rowOff>
    </xdr:from>
    <xdr:to>
      <xdr:col>24</xdr:col>
      <xdr:colOff>152400</xdr:colOff>
      <xdr:row>59</xdr:row>
      <xdr:rowOff>43071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1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33639</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0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86962</xdr:rowOff>
    </xdr:from>
    <xdr:to>
      <xdr:col>24</xdr:col>
      <xdr:colOff>152400</xdr:colOff>
      <xdr:row>51</xdr:row>
      <xdr:rowOff>86962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12712</xdr:rowOff>
    </xdr:from>
    <xdr:to>
      <xdr:col>24</xdr:col>
      <xdr:colOff>63500</xdr:colOff>
      <xdr:row>52</xdr:row>
      <xdr:rowOff>88036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928112"/>
          <a:ext cx="8382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47713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06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69286</xdr:rowOff>
    </xdr:from>
    <xdr:to>
      <xdr:col>24</xdr:col>
      <xdr:colOff>114300</xdr:colOff>
      <xdr:row>54</xdr:row>
      <xdr:rowOff>170886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32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88036</xdr:rowOff>
    </xdr:from>
    <xdr:to>
      <xdr:col>19</xdr:col>
      <xdr:colOff>177800</xdr:colOff>
      <xdr:row>54</xdr:row>
      <xdr:rowOff>2608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003436"/>
          <a:ext cx="889000" cy="25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155263</xdr:rowOff>
    </xdr:from>
    <xdr:to>
      <xdr:col>20</xdr:col>
      <xdr:colOff>38100</xdr:colOff>
      <xdr:row>55</xdr:row>
      <xdr:rowOff>85413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4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76540</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5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2608</xdr:rowOff>
    </xdr:from>
    <xdr:to>
      <xdr:col>15</xdr:col>
      <xdr:colOff>50800</xdr:colOff>
      <xdr:row>54</xdr:row>
      <xdr:rowOff>81544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260908"/>
          <a:ext cx="889000" cy="7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72647</xdr:rowOff>
    </xdr:from>
    <xdr:to>
      <xdr:col>15</xdr:col>
      <xdr:colOff>101600</xdr:colOff>
      <xdr:row>56</xdr:row>
      <xdr:rowOff>2797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50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165374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59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81544</xdr:rowOff>
    </xdr:from>
    <xdr:to>
      <xdr:col>10</xdr:col>
      <xdr:colOff>114300</xdr:colOff>
      <xdr:row>54</xdr:row>
      <xdr:rowOff>140729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339844"/>
          <a:ext cx="889000" cy="5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120310</xdr:rowOff>
    </xdr:from>
    <xdr:to>
      <xdr:col>10</xdr:col>
      <xdr:colOff>165100</xdr:colOff>
      <xdr:row>56</xdr:row>
      <xdr:rowOff>50460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41587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64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125956</xdr:rowOff>
    </xdr:from>
    <xdr:to>
      <xdr:col>6</xdr:col>
      <xdr:colOff>38100</xdr:colOff>
      <xdr:row>58</xdr:row>
      <xdr:rowOff>56106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47233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99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133362</xdr:rowOff>
    </xdr:from>
    <xdr:to>
      <xdr:col>24</xdr:col>
      <xdr:colOff>114300</xdr:colOff>
      <xdr:row>52</xdr:row>
      <xdr:rowOff>63512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8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48289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79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37236</xdr:rowOff>
    </xdr:from>
    <xdr:to>
      <xdr:col>20</xdr:col>
      <xdr:colOff>38100</xdr:colOff>
      <xdr:row>52</xdr:row>
      <xdr:rowOff>138836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89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155363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7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123258</xdr:rowOff>
    </xdr:from>
    <xdr:to>
      <xdr:col>15</xdr:col>
      <xdr:colOff>101600</xdr:colOff>
      <xdr:row>54</xdr:row>
      <xdr:rowOff>53408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21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69935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898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30744</xdr:rowOff>
    </xdr:from>
    <xdr:to>
      <xdr:col>10</xdr:col>
      <xdr:colOff>165100</xdr:colOff>
      <xdr:row>54</xdr:row>
      <xdr:rowOff>132344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2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148871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0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89929</xdr:rowOff>
    </xdr:from>
    <xdr:to>
      <xdr:col>6</xdr:col>
      <xdr:colOff>38100</xdr:colOff>
      <xdr:row>55</xdr:row>
      <xdr:rowOff>20079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3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36606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12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51613</xdr:rowOff>
    </xdr:from>
    <xdr:to>
      <xdr:col>24</xdr:col>
      <xdr:colOff>62865</xdr:colOff>
      <xdr:row>78</xdr:row>
      <xdr:rowOff>26085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4563"/>
          <a:ext cx="1270" cy="11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29912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26085</xdr:rowOff>
    </xdr:from>
    <xdr:to>
      <xdr:col>24</xdr:col>
      <xdr:colOff>152400</xdr:colOff>
      <xdr:row>78</xdr:row>
      <xdr:rowOff>26085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169740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9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51613</xdr:rowOff>
    </xdr:from>
    <xdr:to>
      <xdr:col>24</xdr:col>
      <xdr:colOff>152400</xdr:colOff>
      <xdr:row>71</xdr:row>
      <xdr:rowOff>51613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4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9855</xdr:rowOff>
    </xdr:from>
    <xdr:to>
      <xdr:col>24</xdr:col>
      <xdr:colOff>63500</xdr:colOff>
      <xdr:row>77</xdr:row>
      <xdr:rowOff>54966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11505"/>
          <a:ext cx="8382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120235</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8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97358</xdr:rowOff>
    </xdr:from>
    <xdr:to>
      <xdr:col>24</xdr:col>
      <xdr:colOff>114300</xdr:colOff>
      <xdr:row>77</xdr:row>
      <xdr:rowOff>27508</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54966</xdr:rowOff>
    </xdr:from>
    <xdr:to>
      <xdr:col>19</xdr:col>
      <xdr:colOff>177800</xdr:colOff>
      <xdr:row>77</xdr:row>
      <xdr:rowOff>82398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566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118238</xdr:rowOff>
    </xdr:from>
    <xdr:to>
      <xdr:col>20</xdr:col>
      <xdr:colOff>38100</xdr:colOff>
      <xdr:row>77</xdr:row>
      <xdr:rowOff>48388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4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64914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82398</xdr:rowOff>
    </xdr:from>
    <xdr:to>
      <xdr:col>15</xdr:col>
      <xdr:colOff>50800</xdr:colOff>
      <xdr:row>77</xdr:row>
      <xdr:rowOff>95962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84048"/>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74194</xdr:rowOff>
    </xdr:from>
    <xdr:to>
      <xdr:col>15</xdr:col>
      <xdr:colOff>101600</xdr:colOff>
      <xdr:row>77</xdr:row>
      <xdr:rowOff>4344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20870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95962</xdr:rowOff>
    </xdr:from>
    <xdr:to>
      <xdr:col>10</xdr:col>
      <xdr:colOff>114300</xdr:colOff>
      <xdr:row>77</xdr:row>
      <xdr:rowOff>133908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97612"/>
          <a:ext cx="889000" cy="3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143841</xdr:rowOff>
    </xdr:from>
    <xdr:to>
      <xdr:col>10</xdr:col>
      <xdr:colOff>165100</xdr:colOff>
      <xdr:row>77</xdr:row>
      <xdr:rowOff>73991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90517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4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136220</xdr:rowOff>
    </xdr:from>
    <xdr:to>
      <xdr:col>6</xdr:col>
      <xdr:colOff>38100</xdr:colOff>
      <xdr:row>77</xdr:row>
      <xdr:rowOff>66370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82897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130505</xdr:rowOff>
    </xdr:from>
    <xdr:to>
      <xdr:col>24</xdr:col>
      <xdr:colOff>114300</xdr:colOff>
      <xdr:row>77</xdr:row>
      <xdr:rowOff>60655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108932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3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4166</xdr:rowOff>
    </xdr:from>
    <xdr:to>
      <xdr:col>20</xdr:col>
      <xdr:colOff>38100</xdr:colOff>
      <xdr:row>77</xdr:row>
      <xdr:rowOff>105766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96893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9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31598</xdr:rowOff>
    </xdr:from>
    <xdr:to>
      <xdr:col>15</xdr:col>
      <xdr:colOff>101600</xdr:colOff>
      <xdr:row>77</xdr:row>
      <xdr:rowOff>133198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124325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2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45162</xdr:rowOff>
    </xdr:from>
    <xdr:to>
      <xdr:col>10</xdr:col>
      <xdr:colOff>165100</xdr:colOff>
      <xdr:row>77</xdr:row>
      <xdr:rowOff>146762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137889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83108</xdr:rowOff>
    </xdr:from>
    <xdr:to>
      <xdr:col>6</xdr:col>
      <xdr:colOff>38100</xdr:colOff>
      <xdr:row>78</xdr:row>
      <xdr:rowOff>13258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65976</xdr:rowOff>
    </xdr:from>
    <xdr:to>
      <xdr:col>24</xdr:col>
      <xdr:colOff>62865</xdr:colOff>
      <xdr:row>99</xdr:row>
      <xdr:rowOff>9055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67926"/>
          <a:ext cx="1270" cy="1314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12882</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9055</xdr:rowOff>
    </xdr:from>
    <xdr:to>
      <xdr:col>24</xdr:col>
      <xdr:colOff>152400</xdr:colOff>
      <xdr:row>99</xdr:row>
      <xdr:rowOff>9055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12653</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44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65976</xdr:rowOff>
    </xdr:from>
    <xdr:to>
      <xdr:col>24</xdr:col>
      <xdr:colOff>152400</xdr:colOff>
      <xdr:row>91</xdr:row>
      <xdr:rowOff>65976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6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97340</xdr:rowOff>
    </xdr:from>
    <xdr:to>
      <xdr:col>24</xdr:col>
      <xdr:colOff>63500</xdr:colOff>
      <xdr:row>96</xdr:row>
      <xdr:rowOff>103673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56540"/>
          <a:ext cx="838200" cy="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6667</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5951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155240</xdr:rowOff>
    </xdr:from>
    <xdr:to>
      <xdr:col>24</xdr:col>
      <xdr:colOff>114300</xdr:colOff>
      <xdr:row>94</xdr:row>
      <xdr:rowOff>85390</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1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103673</xdr:rowOff>
    </xdr:from>
    <xdr:to>
      <xdr:col>19</xdr:col>
      <xdr:colOff>177800</xdr:colOff>
      <xdr:row>98</xdr:row>
      <xdr:rowOff>95603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62873"/>
          <a:ext cx="889000" cy="33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167722</xdr:rowOff>
    </xdr:from>
    <xdr:to>
      <xdr:col>20</xdr:col>
      <xdr:colOff>38100</xdr:colOff>
      <xdr:row>95</xdr:row>
      <xdr:rowOff>97872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114399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0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169830</xdr:rowOff>
    </xdr:from>
    <xdr:to>
      <xdr:col>15</xdr:col>
      <xdr:colOff>50800</xdr:colOff>
      <xdr:row>98</xdr:row>
      <xdr:rowOff>95603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457580"/>
          <a:ext cx="889000" cy="44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77974</xdr:rowOff>
    </xdr:from>
    <xdr:to>
      <xdr:col>15</xdr:col>
      <xdr:colOff>101600</xdr:colOff>
      <xdr:row>97</xdr:row>
      <xdr:rowOff>8124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5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24651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169830</xdr:rowOff>
    </xdr:from>
    <xdr:to>
      <xdr:col>10</xdr:col>
      <xdr:colOff>114300</xdr:colOff>
      <xdr:row>98</xdr:row>
      <xdr:rowOff>160457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57580"/>
          <a:ext cx="889000" cy="50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103439</xdr:rowOff>
    </xdr:from>
    <xdr:to>
      <xdr:col>10</xdr:col>
      <xdr:colOff>165100</xdr:colOff>
      <xdr:row>95</xdr:row>
      <xdr:rowOff>33589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21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50116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599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88032</xdr:rowOff>
    </xdr:from>
    <xdr:to>
      <xdr:col>6</xdr:col>
      <xdr:colOff>38100</xdr:colOff>
      <xdr:row>98</xdr:row>
      <xdr:rowOff>18182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1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34709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49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46540</xdr:rowOff>
    </xdr:from>
    <xdr:to>
      <xdr:col>24</xdr:col>
      <xdr:colOff>114300</xdr:colOff>
      <xdr:row>96</xdr:row>
      <xdr:rowOff>148140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24967</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52873</xdr:rowOff>
    </xdr:from>
    <xdr:to>
      <xdr:col>20</xdr:col>
      <xdr:colOff>38100</xdr:colOff>
      <xdr:row>96</xdr:row>
      <xdr:rowOff>154473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1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145600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60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44803</xdr:rowOff>
    </xdr:from>
    <xdr:to>
      <xdr:col>15</xdr:col>
      <xdr:colOff>101600</xdr:colOff>
      <xdr:row>98</xdr:row>
      <xdr:rowOff>146403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137530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9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119030</xdr:rowOff>
    </xdr:from>
    <xdr:to>
      <xdr:col>10</xdr:col>
      <xdr:colOff>165100</xdr:colOff>
      <xdr:row>96</xdr:row>
      <xdr:rowOff>49180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40307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49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109657</xdr:rowOff>
    </xdr:from>
    <xdr:to>
      <xdr:col>6</xdr:col>
      <xdr:colOff>38100</xdr:colOff>
      <xdr:row>99</xdr:row>
      <xdr:rowOff>39807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30934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0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134366</xdr:rowOff>
    </xdr:from>
    <xdr:to>
      <xdr:col>54</xdr:col>
      <xdr:colOff>189865</xdr:colOff>
      <xdr:row>39</xdr:row>
      <xdr:rowOff>41504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6478016"/>
          <a:ext cx="1270" cy="25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45331</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41504</xdr:rowOff>
    </xdr:from>
    <xdr:to>
      <xdr:col>55</xdr:col>
      <xdr:colOff>88900</xdr:colOff>
      <xdr:row>39</xdr:row>
      <xdr:rowOff>41504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81043</xdr:rowOff>
    </xdr:from>
    <xdr:ext cx="534377"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62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134366</xdr:rowOff>
    </xdr:from>
    <xdr:to>
      <xdr:col>55</xdr:col>
      <xdr:colOff>88900</xdr:colOff>
      <xdr:row>37</xdr:row>
      <xdr:rowOff>134366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41504</xdr:rowOff>
    </xdr:from>
    <xdr:to>
      <xdr:col>55</xdr:col>
      <xdr:colOff>0</xdr:colOff>
      <xdr:row>39</xdr:row>
      <xdr:rowOff>133134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728054"/>
          <a:ext cx="8382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62514</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40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39636</xdr:rowOff>
    </xdr:from>
    <xdr:to>
      <xdr:col>55</xdr:col>
      <xdr:colOff>50800</xdr:colOff>
      <xdr:row>38</xdr:row>
      <xdr:rowOff>141236</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12992</xdr:rowOff>
    </xdr:from>
    <xdr:to>
      <xdr:col>50</xdr:col>
      <xdr:colOff>114300</xdr:colOff>
      <xdr:row>39</xdr:row>
      <xdr:rowOff>133134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699542"/>
          <a:ext cx="889000" cy="1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52400</xdr:rowOff>
    </xdr:from>
    <xdr:to>
      <xdr:col>50</xdr:col>
      <xdr:colOff>165100</xdr:colOff>
      <xdr:row>38</xdr:row>
      <xdr:rowOff>154000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5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170527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12992</xdr:rowOff>
    </xdr:from>
    <xdr:to>
      <xdr:col>45</xdr:col>
      <xdr:colOff>177800</xdr:colOff>
      <xdr:row>39</xdr:row>
      <xdr:rowOff>95161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699542"/>
          <a:ext cx="889000" cy="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17983</xdr:rowOff>
    </xdr:from>
    <xdr:to>
      <xdr:col>46</xdr:col>
      <xdr:colOff>38100</xdr:colOff>
      <xdr:row>38</xdr:row>
      <xdr:rowOff>119583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53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136110</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3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53556</xdr:rowOff>
    </xdr:from>
    <xdr:to>
      <xdr:col>41</xdr:col>
      <xdr:colOff>50800</xdr:colOff>
      <xdr:row>39</xdr:row>
      <xdr:rowOff>95161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5539956"/>
          <a:ext cx="889000" cy="124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58014</xdr:rowOff>
    </xdr:from>
    <xdr:to>
      <xdr:col>41</xdr:col>
      <xdr:colOff>101600</xdr:colOff>
      <xdr:row>38</xdr:row>
      <xdr:rowOff>159614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5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4691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64554</xdr:rowOff>
    </xdr:from>
    <xdr:to>
      <xdr:col>36</xdr:col>
      <xdr:colOff>165100</xdr:colOff>
      <xdr:row>31</xdr:row>
      <xdr:rowOff>166154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537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11231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15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162154</xdr:rowOff>
    </xdr:from>
    <xdr:to>
      <xdr:col>55</xdr:col>
      <xdr:colOff>50800</xdr:colOff>
      <xdr:row>39</xdr:row>
      <xdr:rowOff>92304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6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77081</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82334</xdr:rowOff>
    </xdr:from>
    <xdr:to>
      <xdr:col>50</xdr:col>
      <xdr:colOff>165100</xdr:colOff>
      <xdr:row>40</xdr:row>
      <xdr:rowOff>12484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40</xdr:row>
      <xdr:rowOff>3611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86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133642</xdr:rowOff>
    </xdr:from>
    <xdr:to>
      <xdr:col>46</xdr:col>
      <xdr:colOff>38100</xdr:colOff>
      <xdr:row>39</xdr:row>
      <xdr:rowOff>63792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6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54919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7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44361</xdr:rowOff>
    </xdr:from>
    <xdr:to>
      <xdr:col>41</xdr:col>
      <xdr:colOff>101600</xdr:colOff>
      <xdr:row>39</xdr:row>
      <xdr:rowOff>145961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7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137088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8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2756</xdr:rowOff>
    </xdr:from>
    <xdr:to>
      <xdr:col>36</xdr:col>
      <xdr:colOff>165100</xdr:colOff>
      <xdr:row>32</xdr:row>
      <xdr:rowOff>104356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48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95483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58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122250</xdr:rowOff>
    </xdr:from>
    <xdr:to>
      <xdr:col>54</xdr:col>
      <xdr:colOff>189865</xdr:colOff>
      <xdr:row>59</xdr:row>
      <xdr:rowOff>112611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6200"/>
          <a:ext cx="1270" cy="13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116438</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23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112611</xdr:rowOff>
    </xdr:from>
    <xdr:to>
      <xdr:col>55</xdr:col>
      <xdr:colOff>88900</xdr:colOff>
      <xdr:row>59</xdr:row>
      <xdr:rowOff>112611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22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68927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122250</xdr:rowOff>
    </xdr:from>
    <xdr:to>
      <xdr:col>55</xdr:col>
      <xdr:colOff>88900</xdr:colOff>
      <xdr:row>51</xdr:row>
      <xdr:rowOff>122250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30867</xdr:rowOff>
    </xdr:from>
    <xdr:to>
      <xdr:col>55</xdr:col>
      <xdr:colOff>0</xdr:colOff>
      <xdr:row>58</xdr:row>
      <xdr:rowOff>35458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74967"/>
          <a:ext cx="8382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2164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7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150737</xdr:rowOff>
    </xdr:from>
    <xdr:to>
      <xdr:col>55</xdr:col>
      <xdr:colOff>50800</xdr:colOff>
      <xdr:row>58</xdr:row>
      <xdr:rowOff>80887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2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30867</xdr:rowOff>
    </xdr:from>
    <xdr:to>
      <xdr:col>50</xdr:col>
      <xdr:colOff>114300</xdr:colOff>
      <xdr:row>59</xdr:row>
      <xdr:rowOff>95638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74967"/>
          <a:ext cx="889000"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23997</xdr:rowOff>
    </xdr:from>
    <xdr:to>
      <xdr:col>50</xdr:col>
      <xdr:colOff>165100</xdr:colOff>
      <xdr:row>58</xdr:row>
      <xdr:rowOff>125597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116724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100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95638</xdr:rowOff>
    </xdr:from>
    <xdr:to>
      <xdr:col>45</xdr:col>
      <xdr:colOff>177800</xdr:colOff>
      <xdr:row>59</xdr:row>
      <xdr:rowOff>97848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211188"/>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44266</xdr:rowOff>
    </xdr:from>
    <xdr:to>
      <xdr:col>46</xdr:col>
      <xdr:colOff>38100</xdr:colOff>
      <xdr:row>59</xdr:row>
      <xdr:rowOff>145866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1015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162393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13798</xdr:rowOff>
    </xdr:from>
    <xdr:to>
      <xdr:col>41</xdr:col>
      <xdr:colOff>50800</xdr:colOff>
      <xdr:row>59</xdr:row>
      <xdr:rowOff>97848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129348"/>
          <a:ext cx="889000" cy="8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149727</xdr:rowOff>
    </xdr:from>
    <xdr:to>
      <xdr:col>41</xdr:col>
      <xdr:colOff>101600</xdr:colOff>
      <xdr:row>59</xdr:row>
      <xdr:rowOff>79877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1009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96404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86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54381</xdr:rowOff>
    </xdr:from>
    <xdr:to>
      <xdr:col>36</xdr:col>
      <xdr:colOff>165100</xdr:colOff>
      <xdr:row>56</xdr:row>
      <xdr:rowOff>155981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156108</xdr:rowOff>
    </xdr:from>
    <xdr:to>
      <xdr:col>55</xdr:col>
      <xdr:colOff>50800</xdr:colOff>
      <xdr:row>58</xdr:row>
      <xdr:rowOff>86258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134535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151517</xdr:rowOff>
    </xdr:from>
    <xdr:to>
      <xdr:col>50</xdr:col>
      <xdr:colOff>165100</xdr:colOff>
      <xdr:row>58</xdr:row>
      <xdr:rowOff>81667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98194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6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44838</xdr:rowOff>
    </xdr:from>
    <xdr:to>
      <xdr:col>46</xdr:col>
      <xdr:colOff>38100</xdr:colOff>
      <xdr:row>59</xdr:row>
      <xdr:rowOff>146438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1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137565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2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47048</xdr:rowOff>
    </xdr:from>
    <xdr:to>
      <xdr:col>41</xdr:col>
      <xdr:colOff>101600</xdr:colOff>
      <xdr:row>59</xdr:row>
      <xdr:rowOff>148648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1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139775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25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134448</xdr:rowOff>
    </xdr:from>
    <xdr:to>
      <xdr:col>36</xdr:col>
      <xdr:colOff>165100</xdr:colOff>
      <xdr:row>59</xdr:row>
      <xdr:rowOff>64598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7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55725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7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27572</xdr:rowOff>
    </xdr:from>
    <xdr:to>
      <xdr:col>54</xdr:col>
      <xdr:colOff>189865</xdr:colOff>
      <xdr:row>78</xdr:row>
      <xdr:rowOff>79510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29072"/>
          <a:ext cx="1270" cy="14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83337</xdr:rowOff>
    </xdr:from>
    <xdr:ext cx="469744"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79510</xdr:rowOff>
    </xdr:from>
    <xdr:to>
      <xdr:col>55</xdr:col>
      <xdr:colOff>88900</xdr:colOff>
      <xdr:row>78</xdr:row>
      <xdr:rowOff>79510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145699</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27572</xdr:rowOff>
    </xdr:from>
    <xdr:to>
      <xdr:col>55</xdr:col>
      <xdr:colOff>88900</xdr:colOff>
      <xdr:row>70</xdr:row>
      <xdr:rowOff>27572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2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23892</xdr:rowOff>
    </xdr:from>
    <xdr:to>
      <xdr:col>55</xdr:col>
      <xdr:colOff>0</xdr:colOff>
      <xdr:row>76</xdr:row>
      <xdr:rowOff>45493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054092"/>
          <a:ext cx="838200" cy="2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66025</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6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87598</xdr:rowOff>
    </xdr:from>
    <xdr:to>
      <xdr:col>55</xdr:col>
      <xdr:colOff>50800</xdr:colOff>
      <xdr:row>77</xdr:row>
      <xdr:rowOff>17748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23892</xdr:rowOff>
    </xdr:from>
    <xdr:to>
      <xdr:col>50</xdr:col>
      <xdr:colOff>114300</xdr:colOff>
      <xdr:row>78</xdr:row>
      <xdr:rowOff>57953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054092"/>
          <a:ext cx="889000" cy="3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105542</xdr:rowOff>
    </xdr:from>
    <xdr:to>
      <xdr:col>50</xdr:col>
      <xdr:colOff>165100</xdr:colOff>
      <xdr:row>77</xdr:row>
      <xdr:rowOff>35692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13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26819</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2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164457</xdr:rowOff>
    </xdr:from>
    <xdr:to>
      <xdr:col>45</xdr:col>
      <xdr:colOff>177800</xdr:colOff>
      <xdr:row>78</xdr:row>
      <xdr:rowOff>57953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66107"/>
          <a:ext cx="889000" cy="6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115463</xdr:rowOff>
    </xdr:from>
    <xdr:to>
      <xdr:col>46</xdr:col>
      <xdr:colOff>38100</xdr:colOff>
      <xdr:row>78</xdr:row>
      <xdr:rowOff>45613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62140</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428" y="1309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153988</xdr:rowOff>
    </xdr:from>
    <xdr:to>
      <xdr:col>41</xdr:col>
      <xdr:colOff>50800</xdr:colOff>
      <xdr:row>77</xdr:row>
      <xdr:rowOff>164457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84188"/>
          <a:ext cx="889000" cy="18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109176</xdr:rowOff>
    </xdr:from>
    <xdr:to>
      <xdr:col>41</xdr:col>
      <xdr:colOff>101600</xdr:colOff>
      <xdr:row>78</xdr:row>
      <xdr:rowOff>39326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55853</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26428" y="130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166143</xdr:rowOff>
    </xdr:from>
    <xdr:to>
      <xdr:col>55</xdr:col>
      <xdr:colOff>50800</xdr:colOff>
      <xdr:row>76</xdr:row>
      <xdr:rowOff>96293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2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17571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87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144542</xdr:rowOff>
    </xdr:from>
    <xdr:to>
      <xdr:col>50</xdr:col>
      <xdr:colOff>165100</xdr:colOff>
      <xdr:row>76</xdr:row>
      <xdr:rowOff>74692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91219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77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7153</xdr:rowOff>
    </xdr:from>
    <xdr:to>
      <xdr:col>46</xdr:col>
      <xdr:colOff>38100</xdr:colOff>
      <xdr:row>78</xdr:row>
      <xdr:rowOff>108753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99880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113657</xdr:rowOff>
    </xdr:from>
    <xdr:to>
      <xdr:col>41</xdr:col>
      <xdr:colOff>101600</xdr:colOff>
      <xdr:row>78</xdr:row>
      <xdr:rowOff>43807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34934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103188</xdr:rowOff>
    </xdr:from>
    <xdr:to>
      <xdr:col>36</xdr:col>
      <xdr:colOff>165100</xdr:colOff>
      <xdr:row>77</xdr:row>
      <xdr:rowOff>33338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24465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2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60238</xdr:rowOff>
    </xdr:from>
    <xdr:to>
      <xdr:col>54</xdr:col>
      <xdr:colOff>189865</xdr:colOff>
      <xdr:row>98</xdr:row>
      <xdr:rowOff>159863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2188"/>
          <a:ext cx="1270" cy="129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163690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159863</xdr:rowOff>
    </xdr:from>
    <xdr:to>
      <xdr:col>55</xdr:col>
      <xdr:colOff>88900</xdr:colOff>
      <xdr:row>98</xdr:row>
      <xdr:rowOff>159863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6915</xdr:rowOff>
    </xdr:from>
    <xdr:ext cx="534377"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3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60238</xdr:rowOff>
    </xdr:from>
    <xdr:to>
      <xdr:col>55</xdr:col>
      <xdr:colOff>88900</xdr:colOff>
      <xdr:row>91</xdr:row>
      <xdr:rowOff>60238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135356</xdr:rowOff>
    </xdr:from>
    <xdr:to>
      <xdr:col>55</xdr:col>
      <xdr:colOff>0</xdr:colOff>
      <xdr:row>96</xdr:row>
      <xdr:rowOff>149850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594556"/>
          <a:ext cx="8382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101388</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122961</xdr:rowOff>
    </xdr:from>
    <xdr:to>
      <xdr:col>55</xdr:col>
      <xdr:colOff>50800</xdr:colOff>
      <xdr:row>97</xdr:row>
      <xdr:rowOff>53111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97318</xdr:rowOff>
    </xdr:from>
    <xdr:to>
      <xdr:col>50</xdr:col>
      <xdr:colOff>114300</xdr:colOff>
      <xdr:row>96</xdr:row>
      <xdr:rowOff>149850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556518"/>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38608</xdr:rowOff>
    </xdr:from>
    <xdr:to>
      <xdr:col>50</xdr:col>
      <xdr:colOff>165100</xdr:colOff>
      <xdr:row>97</xdr:row>
      <xdr:rowOff>140208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131335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7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97318</xdr:rowOff>
    </xdr:from>
    <xdr:to>
      <xdr:col>45</xdr:col>
      <xdr:colOff>177800</xdr:colOff>
      <xdr:row>96</xdr:row>
      <xdr:rowOff>108610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556518"/>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143672</xdr:rowOff>
    </xdr:from>
    <xdr:to>
      <xdr:col>46</xdr:col>
      <xdr:colOff>38100</xdr:colOff>
      <xdr:row>98</xdr:row>
      <xdr:rowOff>73822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64949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108610</xdr:rowOff>
    </xdr:from>
    <xdr:to>
      <xdr:col>41</xdr:col>
      <xdr:colOff>50800</xdr:colOff>
      <xdr:row>98</xdr:row>
      <xdr:rowOff>68971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567810"/>
          <a:ext cx="889000" cy="30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78065</xdr:rowOff>
    </xdr:from>
    <xdr:to>
      <xdr:col>41</xdr:col>
      <xdr:colOff>101600</xdr:colOff>
      <xdr:row>97</xdr:row>
      <xdr:rowOff>8215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170792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6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15108</xdr:rowOff>
    </xdr:from>
    <xdr:to>
      <xdr:col>36</xdr:col>
      <xdr:colOff>165100</xdr:colOff>
      <xdr:row>94</xdr:row>
      <xdr:rowOff>116708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13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133235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59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84556</xdr:rowOff>
    </xdr:from>
    <xdr:to>
      <xdr:col>55</xdr:col>
      <xdr:colOff>50800</xdr:colOff>
      <xdr:row>97</xdr:row>
      <xdr:rowOff>14706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5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107433</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3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99050</xdr:rowOff>
    </xdr:from>
    <xdr:to>
      <xdr:col>50</xdr:col>
      <xdr:colOff>165100</xdr:colOff>
      <xdr:row>97</xdr:row>
      <xdr:rowOff>29200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5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45727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3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46518</xdr:rowOff>
    </xdr:from>
    <xdr:to>
      <xdr:col>46</xdr:col>
      <xdr:colOff>38100</xdr:colOff>
      <xdr:row>96</xdr:row>
      <xdr:rowOff>148118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50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164645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8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57810</xdr:rowOff>
    </xdr:from>
    <xdr:to>
      <xdr:col>41</xdr:col>
      <xdr:colOff>101600</xdr:colOff>
      <xdr:row>96</xdr:row>
      <xdr:rowOff>159410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5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4487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18171</xdr:rowOff>
    </xdr:from>
    <xdr:to>
      <xdr:col>36</xdr:col>
      <xdr:colOff>165100</xdr:colOff>
      <xdr:row>98</xdr:row>
      <xdr:rowOff>119771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2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110898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1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20175</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6020925"/>
          <a:ext cx="1269" cy="76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138302</xdr:rowOff>
    </xdr:from>
    <xdr:ext cx="469744"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20175</xdr:rowOff>
    </xdr:from>
    <xdr:to>
      <xdr:col>86</xdr:col>
      <xdr:colOff>25400</xdr:colOff>
      <xdr:row>35</xdr:row>
      <xdr:rowOff>20175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02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107696</xdr:rowOff>
    </xdr:from>
    <xdr:to>
      <xdr:col>85</xdr:col>
      <xdr:colOff>127000</xdr:colOff>
      <xdr:row>35</xdr:row>
      <xdr:rowOff>20175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5594096"/>
          <a:ext cx="838200" cy="42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98678</xdr:rowOff>
    </xdr:from>
    <xdr:ext cx="378565"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423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120251</xdr:rowOff>
    </xdr:from>
    <xdr:to>
      <xdr:col>85</xdr:col>
      <xdr:colOff>177800</xdr:colOff>
      <xdr:row>38</xdr:row>
      <xdr:rowOff>50401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107696</xdr:rowOff>
    </xdr:from>
    <xdr:to>
      <xdr:col>81</xdr:col>
      <xdr:colOff>50800</xdr:colOff>
      <xdr:row>37</xdr:row>
      <xdr:rowOff>116513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5594096"/>
          <a:ext cx="889000" cy="86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4971</xdr:rowOff>
    </xdr:from>
    <xdr:to>
      <xdr:col>81</xdr:col>
      <xdr:colOff>101600</xdr:colOff>
      <xdr:row>34</xdr:row>
      <xdr:rowOff>106571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97698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171378</xdr:rowOff>
    </xdr:from>
    <xdr:to>
      <xdr:col>76</xdr:col>
      <xdr:colOff>114300</xdr:colOff>
      <xdr:row>37</xdr:row>
      <xdr:rowOff>116513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343578"/>
          <a:ext cx="8890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92492</xdr:rowOff>
    </xdr:from>
    <xdr:to>
      <xdr:col>76</xdr:col>
      <xdr:colOff>165100</xdr:colOff>
      <xdr:row>35</xdr:row>
      <xdr:rowOff>22642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59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39169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69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120106</xdr:rowOff>
    </xdr:from>
    <xdr:to>
      <xdr:col>71</xdr:col>
      <xdr:colOff>177800</xdr:colOff>
      <xdr:row>36</xdr:row>
      <xdr:rowOff>171378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5949406"/>
          <a:ext cx="889000" cy="39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105228</xdr:rowOff>
    </xdr:from>
    <xdr:to>
      <xdr:col>72</xdr:col>
      <xdr:colOff>38100</xdr:colOff>
      <xdr:row>37</xdr:row>
      <xdr:rowOff>35378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27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51905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05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13462</xdr:rowOff>
    </xdr:from>
    <xdr:to>
      <xdr:col>67</xdr:col>
      <xdr:colOff>101600</xdr:colOff>
      <xdr:row>31</xdr:row>
      <xdr:rowOff>115062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131589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510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9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93852</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92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56896</xdr:rowOff>
    </xdr:from>
    <xdr:to>
      <xdr:col>81</xdr:col>
      <xdr:colOff>101600</xdr:colOff>
      <xdr:row>32</xdr:row>
      <xdr:rowOff>158496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3573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65713</xdr:rowOff>
    </xdr:from>
    <xdr:to>
      <xdr:col>76</xdr:col>
      <xdr:colOff>165100</xdr:colOff>
      <xdr:row>37</xdr:row>
      <xdr:rowOff>167314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09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158440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5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120578</xdr:rowOff>
    </xdr:from>
    <xdr:to>
      <xdr:col>72</xdr:col>
      <xdr:colOff>38100</xdr:colOff>
      <xdr:row>37</xdr:row>
      <xdr:rowOff>50728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2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41855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8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69306</xdr:rowOff>
    </xdr:from>
    <xdr:to>
      <xdr:col>67</xdr:col>
      <xdr:colOff>101600</xdr:colOff>
      <xdr:row>34</xdr:row>
      <xdr:rowOff>170906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162033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5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62167</xdr:rowOff>
    </xdr:from>
    <xdr:to>
      <xdr:col>85</xdr:col>
      <xdr:colOff>126364</xdr:colOff>
      <xdr:row>78</xdr:row>
      <xdr:rowOff>116573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5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120400</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9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116573</xdr:rowOff>
    </xdr:from>
    <xdr:to>
      <xdr:col>86</xdr:col>
      <xdr:colOff>25400</xdr:colOff>
      <xdr:row>78</xdr:row>
      <xdr:rowOff>116573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89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8844</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62167</xdr:rowOff>
    </xdr:from>
    <xdr:to>
      <xdr:col>86</xdr:col>
      <xdr:colOff>25400</xdr:colOff>
      <xdr:row>71</xdr:row>
      <xdr:rowOff>62167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5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64071</xdr:rowOff>
    </xdr:from>
    <xdr:to>
      <xdr:col>85</xdr:col>
      <xdr:colOff>127000</xdr:colOff>
      <xdr:row>71</xdr:row>
      <xdr:rowOff>128156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237021"/>
          <a:ext cx="838200" cy="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134573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4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156146</xdr:rowOff>
    </xdr:from>
    <xdr:to>
      <xdr:col>85</xdr:col>
      <xdr:colOff>177800</xdr:colOff>
      <xdr:row>73</xdr:row>
      <xdr:rowOff>86296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5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50317</xdr:rowOff>
    </xdr:from>
    <xdr:to>
      <xdr:col>81</xdr:col>
      <xdr:colOff>50800</xdr:colOff>
      <xdr:row>71</xdr:row>
      <xdr:rowOff>64071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223267"/>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66649</xdr:rowOff>
    </xdr:from>
    <xdr:to>
      <xdr:col>81</xdr:col>
      <xdr:colOff>101600</xdr:colOff>
      <xdr:row>72</xdr:row>
      <xdr:rowOff>168249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159376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0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50317</xdr:rowOff>
    </xdr:from>
    <xdr:to>
      <xdr:col>76</xdr:col>
      <xdr:colOff>114300</xdr:colOff>
      <xdr:row>71</xdr:row>
      <xdr:rowOff>138900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223267"/>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965</xdr:rowOff>
    </xdr:from>
    <xdr:to>
      <xdr:col>76</xdr:col>
      <xdr:colOff>165100</xdr:colOff>
      <xdr:row>74</xdr:row>
      <xdr:rowOff>102565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93692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75006</xdr:rowOff>
    </xdr:from>
    <xdr:to>
      <xdr:col>71</xdr:col>
      <xdr:colOff>177800</xdr:colOff>
      <xdr:row>71</xdr:row>
      <xdr:rowOff>138900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247956"/>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49390</xdr:rowOff>
    </xdr:from>
    <xdr:to>
      <xdr:col>72</xdr:col>
      <xdr:colOff>38100</xdr:colOff>
      <xdr:row>74</xdr:row>
      <xdr:rowOff>150990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142117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138240</xdr:rowOff>
    </xdr:from>
    <xdr:to>
      <xdr:col>67</xdr:col>
      <xdr:colOff>101600</xdr:colOff>
      <xdr:row>77</xdr:row>
      <xdr:rowOff>68390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59517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6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77356</xdr:rowOff>
    </xdr:from>
    <xdr:to>
      <xdr:col>85</xdr:col>
      <xdr:colOff>177800</xdr:colOff>
      <xdr:row>72</xdr:row>
      <xdr:rowOff>7506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2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163733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1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13271</xdr:rowOff>
    </xdr:from>
    <xdr:to>
      <xdr:col>81</xdr:col>
      <xdr:colOff>101600</xdr:colOff>
      <xdr:row>71</xdr:row>
      <xdr:rowOff>114871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1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131398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196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170967</xdr:rowOff>
    </xdr:from>
    <xdr:to>
      <xdr:col>76</xdr:col>
      <xdr:colOff>165100</xdr:colOff>
      <xdr:row>71</xdr:row>
      <xdr:rowOff>101117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17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117644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19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88100</xdr:rowOff>
    </xdr:from>
    <xdr:to>
      <xdr:col>72</xdr:col>
      <xdr:colOff>38100</xdr:colOff>
      <xdr:row>72</xdr:row>
      <xdr:rowOff>18250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2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34777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0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24206</xdr:rowOff>
    </xdr:from>
    <xdr:to>
      <xdr:col>67</xdr:col>
      <xdr:colOff>101600</xdr:colOff>
      <xdr:row>71</xdr:row>
      <xdr:rowOff>125806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1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142333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19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47084</xdr:rowOff>
    </xdr:from>
    <xdr:to>
      <xdr:col>85</xdr:col>
      <xdr:colOff>126364</xdr:colOff>
      <xdr:row>99</xdr:row>
      <xdr:rowOff>11423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9034"/>
          <a:ext cx="1269" cy="133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15250</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8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11423</xdr:rowOff>
    </xdr:from>
    <xdr:to>
      <xdr:col>86</xdr:col>
      <xdr:colOff>25400</xdr:colOff>
      <xdr:row>99</xdr:row>
      <xdr:rowOff>11423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84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165211</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47084</xdr:rowOff>
    </xdr:from>
    <xdr:to>
      <xdr:col>86</xdr:col>
      <xdr:colOff>25400</xdr:colOff>
      <xdr:row>91</xdr:row>
      <xdr:rowOff>47084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141267</xdr:rowOff>
    </xdr:from>
    <xdr:to>
      <xdr:col>85</xdr:col>
      <xdr:colOff>127000</xdr:colOff>
      <xdr:row>95</xdr:row>
      <xdr:rowOff>13187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5914667"/>
          <a:ext cx="838200" cy="38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304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38444</xdr:rowOff>
    </xdr:from>
    <xdr:to>
      <xdr:col>85</xdr:col>
      <xdr:colOff>177800</xdr:colOff>
      <xdr:row>95</xdr:row>
      <xdr:rowOff>140044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32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13187</xdr:rowOff>
    </xdr:from>
    <xdr:to>
      <xdr:col>81</xdr:col>
      <xdr:colOff>50800</xdr:colOff>
      <xdr:row>95</xdr:row>
      <xdr:rowOff>117069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300937"/>
          <a:ext cx="889000" cy="10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162509</xdr:rowOff>
    </xdr:from>
    <xdr:to>
      <xdr:col>81</xdr:col>
      <xdr:colOff>101600</xdr:colOff>
      <xdr:row>95</xdr:row>
      <xdr:rowOff>92659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27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83786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3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76541</xdr:rowOff>
    </xdr:from>
    <xdr:to>
      <xdr:col>76</xdr:col>
      <xdr:colOff>114300</xdr:colOff>
      <xdr:row>95</xdr:row>
      <xdr:rowOff>117069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192841"/>
          <a:ext cx="889000" cy="2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74695</xdr:rowOff>
    </xdr:from>
    <xdr:to>
      <xdr:col>76</xdr:col>
      <xdr:colOff>165100</xdr:colOff>
      <xdr:row>96</xdr:row>
      <xdr:rowOff>4845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3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167422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5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76541</xdr:rowOff>
    </xdr:from>
    <xdr:to>
      <xdr:col>71</xdr:col>
      <xdr:colOff>177800</xdr:colOff>
      <xdr:row>96</xdr:row>
      <xdr:rowOff>4891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192841"/>
          <a:ext cx="889000" cy="27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74073</xdr:rowOff>
    </xdr:from>
    <xdr:to>
      <xdr:col>72</xdr:col>
      <xdr:colOff>38100</xdr:colOff>
      <xdr:row>96</xdr:row>
      <xdr:rowOff>4223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3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166800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14343</xdr:rowOff>
    </xdr:from>
    <xdr:to>
      <xdr:col>67</xdr:col>
      <xdr:colOff>101600</xdr:colOff>
      <xdr:row>96</xdr:row>
      <xdr:rowOff>115943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47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107070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90467</xdr:rowOff>
    </xdr:from>
    <xdr:to>
      <xdr:col>85</xdr:col>
      <xdr:colOff>177800</xdr:colOff>
      <xdr:row>93</xdr:row>
      <xdr:rowOff>20617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58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113344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57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133837</xdr:rowOff>
    </xdr:from>
    <xdr:to>
      <xdr:col>81</xdr:col>
      <xdr:colOff>101600</xdr:colOff>
      <xdr:row>95</xdr:row>
      <xdr:rowOff>63987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2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80514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0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66269</xdr:rowOff>
    </xdr:from>
    <xdr:to>
      <xdr:col>76</xdr:col>
      <xdr:colOff>165100</xdr:colOff>
      <xdr:row>95</xdr:row>
      <xdr:rowOff>167869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12946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12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25741</xdr:rowOff>
    </xdr:from>
    <xdr:to>
      <xdr:col>72</xdr:col>
      <xdr:colOff>38100</xdr:colOff>
      <xdr:row>94</xdr:row>
      <xdr:rowOff>127341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14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143868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59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125541</xdr:rowOff>
    </xdr:from>
    <xdr:to>
      <xdr:col>67</xdr:col>
      <xdr:colOff>101600</xdr:colOff>
      <xdr:row>96</xdr:row>
      <xdr:rowOff>55691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4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72218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1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85707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29207"/>
          <a:ext cx="1269" cy="1556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32384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0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85707</xdr:rowOff>
    </xdr:from>
    <xdr:to>
      <xdr:col>116</xdr:col>
      <xdr:colOff>152400</xdr:colOff>
      <xdr:row>30</xdr:row>
      <xdr:rowOff>85707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2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147646</xdr:rowOff>
    </xdr:from>
    <xdr:to>
      <xdr:col>116</xdr:col>
      <xdr:colOff>63500</xdr:colOff>
      <xdr:row>38</xdr:row>
      <xdr:rowOff>126311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491296"/>
          <a:ext cx="838200" cy="1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24691</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6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1814</xdr:rowOff>
    </xdr:from>
    <xdr:to>
      <xdr:col>116</xdr:col>
      <xdr:colOff>114300</xdr:colOff>
      <xdr:row>37</xdr:row>
      <xdr:rowOff>103414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147646</xdr:rowOff>
    </xdr:from>
    <xdr:to>
      <xdr:col>111</xdr:col>
      <xdr:colOff>177800</xdr:colOff>
      <xdr:row>38</xdr:row>
      <xdr:rowOff>157662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91296"/>
          <a:ext cx="889000" cy="18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156065</xdr:rowOff>
    </xdr:from>
    <xdr:to>
      <xdr:col>112</xdr:col>
      <xdr:colOff>38100</xdr:colOff>
      <xdr:row>37</xdr:row>
      <xdr:rowOff>86215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102742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157662</xdr:rowOff>
    </xdr:from>
    <xdr:to>
      <xdr:col>107</xdr:col>
      <xdr:colOff>50800</xdr:colOff>
      <xdr:row>38</xdr:row>
      <xdr:rowOff>159186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727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119380</xdr:rowOff>
    </xdr:from>
    <xdr:to>
      <xdr:col>107</xdr:col>
      <xdr:colOff>101600</xdr:colOff>
      <xdr:row>38</xdr:row>
      <xdr:rowOff>49530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66057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159186</xdr:rowOff>
    </xdr:from>
    <xdr:to>
      <xdr:col>102</xdr:col>
      <xdr:colOff>114300</xdr:colOff>
      <xdr:row>38</xdr:row>
      <xdr:rowOff>161036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74286"/>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114699</xdr:rowOff>
    </xdr:from>
    <xdr:to>
      <xdr:col>102</xdr:col>
      <xdr:colOff>165100</xdr:colOff>
      <xdr:row>38</xdr:row>
      <xdr:rowOff>44849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61376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162923</xdr:rowOff>
    </xdr:from>
    <xdr:to>
      <xdr:col>98</xdr:col>
      <xdr:colOff>38100</xdr:colOff>
      <xdr:row>37</xdr:row>
      <xdr:rowOff>93073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109600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1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75511</xdr:rowOff>
    </xdr:from>
    <xdr:to>
      <xdr:col>116</xdr:col>
      <xdr:colOff>114300</xdr:colOff>
      <xdr:row>39</xdr:row>
      <xdr:rowOff>5661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53938</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6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96846</xdr:rowOff>
    </xdr:from>
    <xdr:to>
      <xdr:col>112</xdr:col>
      <xdr:colOff>38100</xdr:colOff>
      <xdr:row>38</xdr:row>
      <xdr:rowOff>26997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404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18124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53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106862</xdr:rowOff>
    </xdr:from>
    <xdr:to>
      <xdr:col>107</xdr:col>
      <xdr:colOff>101600</xdr:colOff>
      <xdr:row>39</xdr:row>
      <xdr:rowOff>37012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28139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71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108386</xdr:rowOff>
    </xdr:from>
    <xdr:to>
      <xdr:col>102</xdr:col>
      <xdr:colOff>165100</xdr:colOff>
      <xdr:row>39</xdr:row>
      <xdr:rowOff>38536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29663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7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110236</xdr:rowOff>
    </xdr:from>
    <xdr:to>
      <xdr:col>98</xdr:col>
      <xdr:colOff>38100</xdr:colOff>
      <xdr:row>39</xdr:row>
      <xdr:rowOff>40386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31513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71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114783</xdr:rowOff>
    </xdr:from>
    <xdr:to>
      <xdr:col>116</xdr:col>
      <xdr:colOff>62864</xdr:colOff>
      <xdr:row>58</xdr:row>
      <xdr:rowOff>129184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8733"/>
          <a:ext cx="1269" cy="121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133011</xdr:rowOff>
    </xdr:from>
    <xdr:ext cx="378565"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7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129184</xdr:rowOff>
    </xdr:from>
    <xdr:to>
      <xdr:col>116</xdr:col>
      <xdr:colOff>152400</xdr:colOff>
      <xdr:row>58</xdr:row>
      <xdr:rowOff>129184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7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61460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3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114783</xdr:rowOff>
    </xdr:from>
    <xdr:to>
      <xdr:col>116</xdr:col>
      <xdr:colOff>152400</xdr:colOff>
      <xdr:row>51</xdr:row>
      <xdr:rowOff>114783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41905</xdr:rowOff>
    </xdr:from>
    <xdr:to>
      <xdr:col>116</xdr:col>
      <xdr:colOff>63500</xdr:colOff>
      <xdr:row>58</xdr:row>
      <xdr:rowOff>118440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86005"/>
          <a:ext cx="8382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131573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3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108696</xdr:rowOff>
    </xdr:from>
    <xdr:to>
      <xdr:col>116</xdr:col>
      <xdr:colOff>114300</xdr:colOff>
      <xdr:row>58</xdr:row>
      <xdr:rowOff>38846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47848</xdr:rowOff>
    </xdr:from>
    <xdr:to>
      <xdr:col>111</xdr:col>
      <xdr:colOff>177800</xdr:colOff>
      <xdr:row>58</xdr:row>
      <xdr:rowOff>118440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820498"/>
          <a:ext cx="889000" cy="2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129043</xdr:rowOff>
    </xdr:from>
    <xdr:to>
      <xdr:col>112</xdr:col>
      <xdr:colOff>38100</xdr:colOff>
      <xdr:row>58</xdr:row>
      <xdr:rowOff>59193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75720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7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47848</xdr:rowOff>
    </xdr:from>
    <xdr:to>
      <xdr:col>107</xdr:col>
      <xdr:colOff>50800</xdr:colOff>
      <xdr:row>58</xdr:row>
      <xdr:rowOff>118989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820498"/>
          <a:ext cx="889000" cy="24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33670</xdr:rowOff>
    </xdr:from>
    <xdr:to>
      <xdr:col>107</xdr:col>
      <xdr:colOff>101600</xdr:colOff>
      <xdr:row>56</xdr:row>
      <xdr:rowOff>135270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151797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118989</xdr:rowOff>
    </xdr:from>
    <xdr:to>
      <xdr:col>102</xdr:col>
      <xdr:colOff>114300</xdr:colOff>
      <xdr:row>58</xdr:row>
      <xdr:rowOff>119309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6308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26264</xdr:rowOff>
    </xdr:from>
    <xdr:to>
      <xdr:col>102</xdr:col>
      <xdr:colOff>165100</xdr:colOff>
      <xdr:row>56</xdr:row>
      <xdr:rowOff>127864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144391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162555</xdr:rowOff>
    </xdr:from>
    <xdr:to>
      <xdr:col>116</xdr:col>
      <xdr:colOff>114300</xdr:colOff>
      <xdr:row>58</xdr:row>
      <xdr:rowOff>92705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87124</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5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67640</xdr:rowOff>
    </xdr:from>
    <xdr:to>
      <xdr:col>112</xdr:col>
      <xdr:colOff>38100</xdr:colOff>
      <xdr:row>58</xdr:row>
      <xdr:rowOff>169240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160367</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0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168498</xdr:rowOff>
    </xdr:from>
    <xdr:to>
      <xdr:col>107</xdr:col>
      <xdr:colOff>101600</xdr:colOff>
      <xdr:row>57</xdr:row>
      <xdr:rowOff>98648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89775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68189</xdr:rowOff>
    </xdr:from>
    <xdr:to>
      <xdr:col>102</xdr:col>
      <xdr:colOff>165100</xdr:colOff>
      <xdr:row>58</xdr:row>
      <xdr:rowOff>169789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160916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05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68509</xdr:rowOff>
    </xdr:from>
    <xdr:to>
      <xdr:col>98</xdr:col>
      <xdr:colOff>38100</xdr:colOff>
      <xdr:row>58</xdr:row>
      <xdr:rowOff>170109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161236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0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152822</xdr:rowOff>
    </xdr:from>
    <xdr:to>
      <xdr:col>116</xdr:col>
      <xdr:colOff>62864</xdr:colOff>
      <xdr:row>77</xdr:row>
      <xdr:rowOff>45974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54322"/>
          <a:ext cx="1269" cy="109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49801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2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45974</xdr:rowOff>
    </xdr:from>
    <xdr:to>
      <xdr:col>116</xdr:col>
      <xdr:colOff>152400</xdr:colOff>
      <xdr:row>77</xdr:row>
      <xdr:rowOff>45974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24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99499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2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152822</xdr:rowOff>
    </xdr:from>
    <xdr:to>
      <xdr:col>116</xdr:col>
      <xdr:colOff>152400</xdr:colOff>
      <xdr:row>70</xdr:row>
      <xdr:rowOff>152822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14701</xdr:rowOff>
    </xdr:from>
    <xdr:to>
      <xdr:col>116</xdr:col>
      <xdr:colOff>63500</xdr:colOff>
      <xdr:row>72</xdr:row>
      <xdr:rowOff>58410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359101"/>
          <a:ext cx="8382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35277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37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56850</xdr:rowOff>
    </xdr:from>
    <xdr:to>
      <xdr:col>116</xdr:col>
      <xdr:colOff>114300</xdr:colOff>
      <xdr:row>72</xdr:row>
      <xdr:rowOff>158450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4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14701</xdr:rowOff>
    </xdr:from>
    <xdr:to>
      <xdr:col>111</xdr:col>
      <xdr:colOff>177800</xdr:colOff>
      <xdr:row>73</xdr:row>
      <xdr:rowOff>5009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359101"/>
          <a:ext cx="889000" cy="16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14605</xdr:rowOff>
    </xdr:from>
    <xdr:to>
      <xdr:col>112</xdr:col>
      <xdr:colOff>38100</xdr:colOff>
      <xdr:row>72</xdr:row>
      <xdr:rowOff>116205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107332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4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5009</xdr:rowOff>
    </xdr:from>
    <xdr:to>
      <xdr:col>107</xdr:col>
      <xdr:colOff>50800</xdr:colOff>
      <xdr:row>73</xdr:row>
      <xdr:rowOff>17902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520859"/>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171287</xdr:rowOff>
    </xdr:from>
    <xdr:to>
      <xdr:col>107</xdr:col>
      <xdr:colOff>101600</xdr:colOff>
      <xdr:row>74</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92564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17902</xdr:rowOff>
    </xdr:from>
    <xdr:to>
      <xdr:col>102</xdr:col>
      <xdr:colOff>114300</xdr:colOff>
      <xdr:row>73</xdr:row>
      <xdr:rowOff>65816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533752"/>
          <a:ext cx="889000" cy="4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31201</xdr:rowOff>
    </xdr:from>
    <xdr:to>
      <xdr:col>102</xdr:col>
      <xdr:colOff>165100</xdr:colOff>
      <xdr:row>74</xdr:row>
      <xdr:rowOff>132801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123928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81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98089</xdr:rowOff>
    </xdr:from>
    <xdr:to>
      <xdr:col>98</xdr:col>
      <xdr:colOff>38100</xdr:colOff>
      <xdr:row>75</xdr:row>
      <xdr:rowOff>28239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7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19366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8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7610</xdr:rowOff>
    </xdr:from>
    <xdr:to>
      <xdr:col>116</xdr:col>
      <xdr:colOff>114300</xdr:colOff>
      <xdr:row>72</xdr:row>
      <xdr:rowOff>109210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35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30487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2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135351</xdr:rowOff>
    </xdr:from>
    <xdr:to>
      <xdr:col>112</xdr:col>
      <xdr:colOff>38100</xdr:colOff>
      <xdr:row>72</xdr:row>
      <xdr:rowOff>65501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3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82028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08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125659</xdr:rowOff>
    </xdr:from>
    <xdr:to>
      <xdr:col>107</xdr:col>
      <xdr:colOff>101600</xdr:colOff>
      <xdr:row>73</xdr:row>
      <xdr:rowOff>55809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4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72336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24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138552</xdr:rowOff>
    </xdr:from>
    <xdr:to>
      <xdr:col>102</xdr:col>
      <xdr:colOff>165100</xdr:colOff>
      <xdr:row>73</xdr:row>
      <xdr:rowOff>68702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4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85229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25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15016</xdr:rowOff>
    </xdr:from>
    <xdr:to>
      <xdr:col>98</xdr:col>
      <xdr:colOff>38100</xdr:colOff>
      <xdr:row>73</xdr:row>
      <xdr:rowOff>116616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5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133143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3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人件費、物件費及び公債費について類似団体と比較して一人当たりコストが高い状況となっている。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人件費については再任用短時間勤務職員の増加、定年年齢の引上げが一因であり、物件費については保有している公共施設数が多く維持管理の経費が多大となっている。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公債費については改善してはいるものの、過去に交付税算入の少ない起債を多く借り入れていたこと等が要因として考えられる。</a:t>
          </a:r>
        </a:p>
        <a:p>
          <a:r>
            <a:rPr kumimoji="1" lang="ja-JP" altLang="en-US" sz="1300">
              <a:latin typeface="ＭＳ Ｐゴシック" panose="020B0600070205080204" pitchFamily="50" charset="-128"/>
              <a:ea typeface="ＭＳ Ｐゴシック" panose="020B0600070205080204" pitchFamily="50" charset="-128"/>
            </a:rPr>
            <a:t>引き続き、定員管理方針に基づく取り組み、公共施設最適化計画により施設の統合・見直し、地方債の発行の抑制などに努めていくが、今後も高止まりが続くことが予想される。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84,603
78,434
558.23
50,516,978
49,659,468
634,795
28,234,671
45,096,222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62230</xdr:rowOff>
    </xdr:from>
    <xdr:to>
      <xdr:col>24</xdr:col>
      <xdr:colOff>62865</xdr:colOff>
      <xdr:row>38</xdr:row>
      <xdr:rowOff>87630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7180"/>
          <a:ext cx="127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91457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87630</xdr:rowOff>
    </xdr:from>
    <xdr:to>
      <xdr:col>24</xdr:col>
      <xdr:colOff>152400</xdr:colOff>
      <xdr:row>38</xdr:row>
      <xdr:rowOff>87630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62230</xdr:rowOff>
    </xdr:from>
    <xdr:to>
      <xdr:col>24</xdr:col>
      <xdr:colOff>152400</xdr:colOff>
      <xdr:row>31</xdr:row>
      <xdr:rowOff>62230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102870</xdr:rowOff>
    </xdr:from>
    <xdr:to>
      <xdr:col>24</xdr:col>
      <xdr:colOff>63500</xdr:colOff>
      <xdr:row>38</xdr:row>
      <xdr:rowOff>87630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4652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72407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30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49530</xdr:rowOff>
    </xdr:from>
    <xdr:to>
      <xdr:col>24</xdr:col>
      <xdr:colOff>114300</xdr:colOff>
      <xdr:row>34</xdr:row>
      <xdr:rowOff>151130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38</xdr:row>
      <xdr:rowOff>88900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6520"/>
          <a:ext cx="88900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135890</xdr:rowOff>
    </xdr:from>
    <xdr:to>
      <xdr:col>20</xdr:col>
      <xdr:colOff>38100</xdr:colOff>
      <xdr:row>35</xdr:row>
      <xdr:rowOff>66040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4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88900</xdr:rowOff>
    </xdr:from>
    <xdr:to>
      <xdr:col>15</xdr:col>
      <xdr:colOff>50800</xdr:colOff>
      <xdr:row>39</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04000"/>
          <a:ext cx="889000" cy="18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83820</xdr:rowOff>
    </xdr:from>
    <xdr:to>
      <xdr:col>15</xdr:col>
      <xdr:colOff>101600</xdr:colOff>
      <xdr:row>36</xdr:row>
      <xdr:rowOff>13970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30497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77470</xdr:rowOff>
    </xdr:from>
    <xdr:to>
      <xdr:col>10</xdr:col>
      <xdr:colOff>114300</xdr:colOff>
      <xdr:row>39</xdr:row>
      <xdr:rowOff>105410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92570"/>
          <a:ext cx="8890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149860</xdr:rowOff>
    </xdr:from>
    <xdr:to>
      <xdr:col>10</xdr:col>
      <xdr:colOff>165100</xdr:colOff>
      <xdr:row>36</xdr:row>
      <xdr:rowOff>80010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96537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140970</xdr:rowOff>
    </xdr:from>
    <xdr:to>
      <xdr:col>6</xdr:col>
      <xdr:colOff>38100</xdr:colOff>
      <xdr:row>38</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87647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123207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6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144797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38100</xdr:rowOff>
    </xdr:from>
    <xdr:to>
      <xdr:col>15</xdr:col>
      <xdr:colOff>101600</xdr:colOff>
      <xdr:row>38</xdr:row>
      <xdr:rowOff>139700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130827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54610</xdr:rowOff>
    </xdr:from>
    <xdr:to>
      <xdr:col>10</xdr:col>
      <xdr:colOff>165100</xdr:colOff>
      <xdr:row>39</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147337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3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26670</xdr:rowOff>
    </xdr:from>
    <xdr:to>
      <xdr:col>6</xdr:col>
      <xdr:colOff>38100</xdr:colOff>
      <xdr:row>38</xdr:row>
      <xdr:rowOff>128270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119397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3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160720</xdr:rowOff>
    </xdr:from>
    <xdr:to>
      <xdr:col>24</xdr:col>
      <xdr:colOff>62865</xdr:colOff>
      <xdr:row>59</xdr:row>
      <xdr:rowOff>159087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419020"/>
          <a:ext cx="1270" cy="855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162914</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159087</xdr:rowOff>
    </xdr:from>
    <xdr:to>
      <xdr:col>24</xdr:col>
      <xdr:colOff>152400</xdr:colOff>
      <xdr:row>59</xdr:row>
      <xdr:rowOff>159087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7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107397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9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160720</xdr:rowOff>
    </xdr:from>
    <xdr:to>
      <xdr:col>24</xdr:col>
      <xdr:colOff>152400</xdr:colOff>
      <xdr:row>54</xdr:row>
      <xdr:rowOff>160720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41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11750</xdr:rowOff>
    </xdr:from>
    <xdr:to>
      <xdr:col>24</xdr:col>
      <xdr:colOff>63500</xdr:colOff>
      <xdr:row>57</xdr:row>
      <xdr:rowOff>70510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12950"/>
          <a:ext cx="838200" cy="2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90307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62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111880</xdr:rowOff>
    </xdr:from>
    <xdr:to>
      <xdr:col>24</xdr:col>
      <xdr:colOff>114300</xdr:colOff>
      <xdr:row>58</xdr:row>
      <xdr:rowOff>42030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70510</xdr:rowOff>
    </xdr:from>
    <xdr:to>
      <xdr:col>19</xdr:col>
      <xdr:colOff>177800</xdr:colOff>
      <xdr:row>57</xdr:row>
      <xdr:rowOff>144849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43160"/>
          <a:ext cx="889000" cy="7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146387</xdr:rowOff>
    </xdr:from>
    <xdr:to>
      <xdr:col>20</xdr:col>
      <xdr:colOff>38100</xdr:colOff>
      <xdr:row>58</xdr:row>
      <xdr:rowOff>76537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1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67664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1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148104</xdr:rowOff>
    </xdr:from>
    <xdr:to>
      <xdr:col>15</xdr:col>
      <xdr:colOff>50800</xdr:colOff>
      <xdr:row>57</xdr:row>
      <xdr:rowOff>144849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49304"/>
          <a:ext cx="889000" cy="16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67651</xdr:rowOff>
    </xdr:from>
    <xdr:to>
      <xdr:col>15</xdr:col>
      <xdr:colOff>101600</xdr:colOff>
      <xdr:row>58</xdr:row>
      <xdr:rowOff>169251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1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160378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0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49360</xdr:rowOff>
    </xdr:from>
    <xdr:to>
      <xdr:col>10</xdr:col>
      <xdr:colOff>114300</xdr:colOff>
      <xdr:row>56</xdr:row>
      <xdr:rowOff>148104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93310"/>
          <a:ext cx="889000" cy="95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51529</xdr:rowOff>
    </xdr:from>
    <xdr:to>
      <xdr:col>10</xdr:col>
      <xdr:colOff>165100</xdr:colOff>
      <xdr:row>58</xdr:row>
      <xdr:rowOff>153129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9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144256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8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80496</xdr:rowOff>
    </xdr:from>
    <xdr:to>
      <xdr:col>6</xdr:col>
      <xdr:colOff>38100</xdr:colOff>
      <xdr:row>53</xdr:row>
      <xdr:rowOff>10646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9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1773</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8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132400</xdr:rowOff>
    </xdr:from>
    <xdr:to>
      <xdr:col>24</xdr:col>
      <xdr:colOff>114300</xdr:colOff>
      <xdr:row>56</xdr:row>
      <xdr:rowOff>62550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155277</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1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19710</xdr:rowOff>
    </xdr:from>
    <xdr:to>
      <xdr:col>20</xdr:col>
      <xdr:colOff>38100</xdr:colOff>
      <xdr:row>57</xdr:row>
      <xdr:rowOff>121310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137837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94049</xdr:rowOff>
    </xdr:from>
    <xdr:to>
      <xdr:col>15</xdr:col>
      <xdr:colOff>101600</xdr:colOff>
      <xdr:row>58</xdr:row>
      <xdr:rowOff>24199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40726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97304</xdr:rowOff>
    </xdr:from>
    <xdr:to>
      <xdr:col>10</xdr:col>
      <xdr:colOff>165100</xdr:colOff>
      <xdr:row>57</xdr:row>
      <xdr:rowOff>27454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9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43981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47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170010</xdr:rowOff>
    </xdr:from>
    <xdr:to>
      <xdr:col>6</xdr:col>
      <xdr:colOff>38100</xdr:colOff>
      <xdr:row>51</xdr:row>
      <xdr:rowOff>100160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116687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1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10541</xdr:rowOff>
    </xdr:from>
    <xdr:to>
      <xdr:col>24</xdr:col>
      <xdr:colOff>62865</xdr:colOff>
      <xdr:row>75</xdr:row>
      <xdr:rowOff>162582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2041"/>
          <a:ext cx="1270" cy="100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166409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02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162582</xdr:rowOff>
    </xdr:from>
    <xdr:to>
      <xdr:col>24</xdr:col>
      <xdr:colOff>152400</xdr:colOff>
      <xdr:row>75</xdr:row>
      <xdr:rowOff>162582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021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128668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8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10541</xdr:rowOff>
    </xdr:from>
    <xdr:to>
      <xdr:col>24</xdr:col>
      <xdr:colOff>152400</xdr:colOff>
      <xdr:row>70</xdr:row>
      <xdr:rowOff>10541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24188</xdr:rowOff>
    </xdr:from>
    <xdr:to>
      <xdr:col>24</xdr:col>
      <xdr:colOff>63500</xdr:colOff>
      <xdr:row>72</xdr:row>
      <xdr:rowOff>166446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368588"/>
          <a:ext cx="838200" cy="14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117881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11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95004</xdr:rowOff>
    </xdr:from>
    <xdr:to>
      <xdr:col>24</xdr:col>
      <xdr:colOff>114300</xdr:colOff>
      <xdr:row>72</xdr:row>
      <xdr:rowOff>25154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26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166446</xdr:rowOff>
    </xdr:from>
    <xdr:to>
      <xdr:col>19</xdr:col>
      <xdr:colOff>177800</xdr:colOff>
      <xdr:row>73</xdr:row>
      <xdr:rowOff>160845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510846"/>
          <a:ext cx="889000" cy="1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5095</xdr:rowOff>
    </xdr:from>
    <xdr:to>
      <xdr:col>20</xdr:col>
      <xdr:colOff>38100</xdr:colOff>
      <xdr:row>73</xdr:row>
      <xdr:rowOff>106695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5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97822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1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170973</xdr:rowOff>
    </xdr:from>
    <xdr:to>
      <xdr:col>15</xdr:col>
      <xdr:colOff>50800</xdr:colOff>
      <xdr:row>73</xdr:row>
      <xdr:rowOff>160845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515373"/>
          <a:ext cx="889000" cy="16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136586</xdr:rowOff>
    </xdr:from>
    <xdr:to>
      <xdr:col>15</xdr:col>
      <xdr:colOff>101600</xdr:colOff>
      <xdr:row>75</xdr:row>
      <xdr:rowOff>66736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2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57863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1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170973</xdr:rowOff>
    </xdr:from>
    <xdr:to>
      <xdr:col>10</xdr:col>
      <xdr:colOff>114300</xdr:colOff>
      <xdr:row>75</xdr:row>
      <xdr:rowOff>144043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15373"/>
          <a:ext cx="889000" cy="48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134117</xdr:rowOff>
    </xdr:from>
    <xdr:to>
      <xdr:col>10</xdr:col>
      <xdr:colOff>165100</xdr:colOff>
      <xdr:row>74</xdr:row>
      <xdr:rowOff>64267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64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55394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23589</xdr:rowOff>
    </xdr:from>
    <xdr:to>
      <xdr:col>6</xdr:col>
      <xdr:colOff>38100</xdr:colOff>
      <xdr:row>77</xdr:row>
      <xdr:rowOff>125189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2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116316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1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144838</xdr:rowOff>
    </xdr:from>
    <xdr:to>
      <xdr:col>24</xdr:col>
      <xdr:colOff>114300</xdr:colOff>
      <xdr:row>72</xdr:row>
      <xdr:rowOff>74988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1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123265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115646</xdr:rowOff>
    </xdr:from>
    <xdr:to>
      <xdr:col>20</xdr:col>
      <xdr:colOff>38100</xdr:colOff>
      <xdr:row>73</xdr:row>
      <xdr:rowOff>45796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62323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3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110045</xdr:rowOff>
    </xdr:from>
    <xdr:to>
      <xdr:col>15</xdr:col>
      <xdr:colOff>101600</xdr:colOff>
      <xdr:row>74</xdr:row>
      <xdr:rowOff>40195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56722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0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120173</xdr:rowOff>
    </xdr:from>
    <xdr:to>
      <xdr:col>10</xdr:col>
      <xdr:colOff>165100</xdr:colOff>
      <xdr:row>73</xdr:row>
      <xdr:rowOff>50323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66850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23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93243</xdr:rowOff>
    </xdr:from>
    <xdr:to>
      <xdr:col>6</xdr:col>
      <xdr:colOff>38100</xdr:colOff>
      <xdr:row>76</xdr:row>
      <xdr:rowOff>23394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51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39920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2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134260</xdr:rowOff>
    </xdr:from>
    <xdr:to>
      <xdr:col>24</xdr:col>
      <xdr:colOff>62865</xdr:colOff>
      <xdr:row>97</xdr:row>
      <xdr:rowOff>85224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4760"/>
          <a:ext cx="1270" cy="1151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89051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85224</xdr:rowOff>
    </xdr:from>
    <xdr:to>
      <xdr:col>24</xdr:col>
      <xdr:colOff>152400</xdr:colOff>
      <xdr:row>97</xdr:row>
      <xdr:rowOff>85224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1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80937</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3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134260</xdr:rowOff>
    </xdr:from>
    <xdr:to>
      <xdr:col>24</xdr:col>
      <xdr:colOff>152400</xdr:colOff>
      <xdr:row>90</xdr:row>
      <xdr:rowOff>134260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84584</xdr:rowOff>
    </xdr:from>
    <xdr:to>
      <xdr:col>24</xdr:col>
      <xdr:colOff>63500</xdr:colOff>
      <xdr:row>93</xdr:row>
      <xdr:rowOff>167315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5857984"/>
          <a:ext cx="838200" cy="25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59737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17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81310</xdr:rowOff>
    </xdr:from>
    <xdr:to>
      <xdr:col>24</xdr:col>
      <xdr:colOff>114300</xdr:colOff>
      <xdr:row>95</xdr:row>
      <xdr:rowOff>11460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1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84584</xdr:rowOff>
    </xdr:from>
    <xdr:to>
      <xdr:col>19</xdr:col>
      <xdr:colOff>177800</xdr:colOff>
      <xdr:row>94</xdr:row>
      <xdr:rowOff>33629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5857984"/>
          <a:ext cx="889000" cy="29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150943</xdr:rowOff>
    </xdr:from>
    <xdr:to>
      <xdr:col>20</xdr:col>
      <xdr:colOff>38100</xdr:colOff>
      <xdr:row>94</xdr:row>
      <xdr:rowOff>81093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09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72220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33629</xdr:rowOff>
    </xdr:from>
    <xdr:to>
      <xdr:col>15</xdr:col>
      <xdr:colOff>50800</xdr:colOff>
      <xdr:row>94</xdr:row>
      <xdr:rowOff>46706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149929"/>
          <a:ext cx="889000" cy="1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128333</xdr:rowOff>
    </xdr:from>
    <xdr:to>
      <xdr:col>15</xdr:col>
      <xdr:colOff>101600</xdr:colOff>
      <xdr:row>95</xdr:row>
      <xdr:rowOff>58483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49610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13491</xdr:rowOff>
    </xdr:from>
    <xdr:to>
      <xdr:col>10</xdr:col>
      <xdr:colOff>114300</xdr:colOff>
      <xdr:row>94</xdr:row>
      <xdr:rowOff>46706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129791"/>
          <a:ext cx="8890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66543</xdr:rowOff>
    </xdr:from>
    <xdr:to>
      <xdr:col>10</xdr:col>
      <xdr:colOff>165100</xdr:colOff>
      <xdr:row>94</xdr:row>
      <xdr:rowOff>168143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1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159270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66292</xdr:rowOff>
    </xdr:from>
    <xdr:to>
      <xdr:col>6</xdr:col>
      <xdr:colOff>38100</xdr:colOff>
      <xdr:row>95</xdr:row>
      <xdr:rowOff>167892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35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159019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4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116515</xdr:rowOff>
    </xdr:from>
    <xdr:to>
      <xdr:col>24</xdr:col>
      <xdr:colOff>114300</xdr:colOff>
      <xdr:row>94</xdr:row>
      <xdr:rowOff>46665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0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139392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91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33784</xdr:rowOff>
    </xdr:from>
    <xdr:to>
      <xdr:col>20</xdr:col>
      <xdr:colOff>38100</xdr:colOff>
      <xdr:row>92</xdr:row>
      <xdr:rowOff>135384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58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151911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58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154279</xdr:rowOff>
    </xdr:from>
    <xdr:to>
      <xdr:col>15</xdr:col>
      <xdr:colOff>101600</xdr:colOff>
      <xdr:row>94</xdr:row>
      <xdr:rowOff>84429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0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100956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8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167356</xdr:rowOff>
    </xdr:from>
    <xdr:to>
      <xdr:col>10</xdr:col>
      <xdr:colOff>165100</xdr:colOff>
      <xdr:row>94</xdr:row>
      <xdr:rowOff>97506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114033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88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134141</xdr:rowOff>
    </xdr:from>
    <xdr:to>
      <xdr:col>6</xdr:col>
      <xdr:colOff>38100</xdr:colOff>
      <xdr:row>94</xdr:row>
      <xdr:rowOff>64291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07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80818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85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97790</xdr:rowOff>
    </xdr:from>
    <xdr:to>
      <xdr:col>54</xdr:col>
      <xdr:colOff>189865</xdr:colOff>
      <xdr:row>37</xdr:row>
      <xdr:rowOff>142240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12740"/>
          <a:ext cx="1270" cy="1073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146067</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48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142240</xdr:rowOff>
    </xdr:from>
    <xdr:to>
      <xdr:col>55</xdr:col>
      <xdr:colOff>88900</xdr:colOff>
      <xdr:row>37</xdr:row>
      <xdr:rowOff>142240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48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44467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97790</xdr:rowOff>
    </xdr:from>
    <xdr:to>
      <xdr:col>55</xdr:col>
      <xdr:colOff>88900</xdr:colOff>
      <xdr:row>31</xdr:row>
      <xdr:rowOff>97790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161290</xdr:rowOff>
    </xdr:from>
    <xdr:to>
      <xdr:col>55</xdr:col>
      <xdr:colOff>0</xdr:colOff>
      <xdr:row>34</xdr:row>
      <xdr:rowOff>8890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8191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102887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57607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124460</xdr:rowOff>
    </xdr:from>
    <xdr:to>
      <xdr:col>55</xdr:col>
      <xdr:colOff>50800</xdr:colOff>
      <xdr:row>34</xdr:row>
      <xdr:rowOff>54610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578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8890</xdr:rowOff>
    </xdr:from>
    <xdr:to>
      <xdr:col>50</xdr:col>
      <xdr:colOff>114300</xdr:colOff>
      <xdr:row>34</xdr:row>
      <xdr:rowOff>21590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8381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68580</xdr:rowOff>
    </xdr:from>
    <xdr:to>
      <xdr:col>50</xdr:col>
      <xdr:colOff>165100</xdr:colOff>
      <xdr:row>33</xdr:row>
      <xdr:rowOff>170180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572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15257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501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142240</xdr:rowOff>
    </xdr:from>
    <xdr:to>
      <xdr:col>45</xdr:col>
      <xdr:colOff>177800</xdr:colOff>
      <xdr:row>34</xdr:row>
      <xdr:rowOff>21590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45719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81280</xdr:rowOff>
    </xdr:from>
    <xdr:to>
      <xdr:col>46</xdr:col>
      <xdr:colOff>38100</xdr:colOff>
      <xdr:row>35</xdr:row>
      <xdr:rowOff>11430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591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2557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03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142240</xdr:rowOff>
    </xdr:from>
    <xdr:to>
      <xdr:col>41</xdr:col>
      <xdr:colOff>50800</xdr:colOff>
      <xdr:row>34</xdr:row>
      <xdr:rowOff>29210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457190"/>
          <a:ext cx="889000" cy="40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24130</xdr:rowOff>
    </xdr:from>
    <xdr:to>
      <xdr:col>41</xdr:col>
      <xdr:colOff>101600</xdr:colOff>
      <xdr:row>34</xdr:row>
      <xdr:rowOff>125730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116857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5946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138430</xdr:rowOff>
    </xdr:from>
    <xdr:to>
      <xdr:col>36</xdr:col>
      <xdr:colOff>165100</xdr:colOff>
      <xdr:row>30</xdr:row>
      <xdr:rowOff>68580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1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85107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48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110490</xdr:rowOff>
    </xdr:from>
    <xdr:to>
      <xdr:col>55</xdr:col>
      <xdr:colOff>50800</xdr:colOff>
      <xdr:row>34</xdr:row>
      <xdr:rowOff>40640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133367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619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129540</xdr:rowOff>
    </xdr:from>
    <xdr:to>
      <xdr:col>50</xdr:col>
      <xdr:colOff>165100</xdr:colOff>
      <xdr:row>34</xdr:row>
      <xdr:rowOff>59690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50817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142240</xdr:rowOff>
    </xdr:from>
    <xdr:to>
      <xdr:col>46</xdr:col>
      <xdr:colOff>38100</xdr:colOff>
      <xdr:row>34</xdr:row>
      <xdr:rowOff>72390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88917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557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91440</xdr:rowOff>
    </xdr:from>
    <xdr:to>
      <xdr:col>41</xdr:col>
      <xdr:colOff>101600</xdr:colOff>
      <xdr:row>32</xdr:row>
      <xdr:rowOff>21590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40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38117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18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149860</xdr:rowOff>
    </xdr:from>
    <xdr:to>
      <xdr:col>36</xdr:col>
      <xdr:colOff>165100</xdr:colOff>
      <xdr:row>34</xdr:row>
      <xdr:rowOff>80010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71137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5900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39208</xdr:rowOff>
    </xdr:from>
    <xdr:to>
      <xdr:col>54</xdr:col>
      <xdr:colOff>189865</xdr:colOff>
      <xdr:row>57</xdr:row>
      <xdr:rowOff>165715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11708"/>
          <a:ext cx="1270" cy="132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169542</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4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165715</xdr:rowOff>
    </xdr:from>
    <xdr:to>
      <xdr:col>55</xdr:col>
      <xdr:colOff>88900</xdr:colOff>
      <xdr:row>57</xdr:row>
      <xdr:rowOff>165715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157335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8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39208</xdr:rowOff>
    </xdr:from>
    <xdr:to>
      <xdr:col>55</xdr:col>
      <xdr:colOff>88900</xdr:colOff>
      <xdr:row>50</xdr:row>
      <xdr:rowOff>39208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1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77795</xdr:rowOff>
    </xdr:from>
    <xdr:to>
      <xdr:col>55</xdr:col>
      <xdr:colOff>0</xdr:colOff>
      <xdr:row>54</xdr:row>
      <xdr:rowOff>166492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336095"/>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50055</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13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27178</xdr:rowOff>
    </xdr:from>
    <xdr:to>
      <xdr:col>55</xdr:col>
      <xdr:colOff>50800</xdr:colOff>
      <xdr:row>54</xdr:row>
      <xdr:rowOff>128778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2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36144</xdr:rowOff>
    </xdr:from>
    <xdr:to>
      <xdr:col>50</xdr:col>
      <xdr:colOff>114300</xdr:colOff>
      <xdr:row>54</xdr:row>
      <xdr:rowOff>77795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294444"/>
          <a:ext cx="8890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47341</xdr:rowOff>
    </xdr:from>
    <xdr:to>
      <xdr:col>50</xdr:col>
      <xdr:colOff>165100</xdr:colOff>
      <xdr:row>54</xdr:row>
      <xdr:rowOff>148941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3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140068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39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12919</xdr:rowOff>
    </xdr:from>
    <xdr:to>
      <xdr:col>45</xdr:col>
      <xdr:colOff>177800</xdr:colOff>
      <xdr:row>54</xdr:row>
      <xdr:rowOff>36144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271219"/>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62565</xdr:rowOff>
    </xdr:from>
    <xdr:to>
      <xdr:col>46</xdr:col>
      <xdr:colOff>38100</xdr:colOff>
      <xdr:row>54</xdr:row>
      <xdr:rowOff>164165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3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155292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41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12919</xdr:rowOff>
    </xdr:from>
    <xdr:to>
      <xdr:col>41</xdr:col>
      <xdr:colOff>50800</xdr:colOff>
      <xdr:row>55</xdr:row>
      <xdr:rowOff>146786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271219"/>
          <a:ext cx="889000" cy="30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50678</xdr:rowOff>
    </xdr:from>
    <xdr:to>
      <xdr:col>41</xdr:col>
      <xdr:colOff>101600</xdr:colOff>
      <xdr:row>55</xdr:row>
      <xdr:rowOff>152278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4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143405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136175</xdr:rowOff>
    </xdr:from>
    <xdr:to>
      <xdr:col>36</xdr:col>
      <xdr:colOff>165100</xdr:colOff>
      <xdr:row>58</xdr:row>
      <xdr:rowOff>66325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57452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0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115692</xdr:rowOff>
    </xdr:from>
    <xdr:to>
      <xdr:col>55</xdr:col>
      <xdr:colOff>50800</xdr:colOff>
      <xdr:row>55</xdr:row>
      <xdr:rowOff>45842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7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94119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26995</xdr:rowOff>
    </xdr:from>
    <xdr:to>
      <xdr:col>50</xdr:col>
      <xdr:colOff>165100</xdr:colOff>
      <xdr:row>54</xdr:row>
      <xdr:rowOff>128595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2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145122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0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156794</xdr:rowOff>
    </xdr:from>
    <xdr:to>
      <xdr:col>46</xdr:col>
      <xdr:colOff>38100</xdr:colOff>
      <xdr:row>54</xdr:row>
      <xdr:rowOff>86944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2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103471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01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133569</xdr:rowOff>
    </xdr:from>
    <xdr:to>
      <xdr:col>41</xdr:col>
      <xdr:colOff>101600</xdr:colOff>
      <xdr:row>54</xdr:row>
      <xdr:rowOff>63719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2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80246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99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95986</xdr:rowOff>
    </xdr:from>
    <xdr:to>
      <xdr:col>36</xdr:col>
      <xdr:colOff>165100</xdr:colOff>
      <xdr:row>56</xdr:row>
      <xdr:rowOff>26136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42663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0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111777</xdr:rowOff>
    </xdr:from>
    <xdr:ext cx="46717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136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128106</xdr:rowOff>
    </xdr:from>
    <xdr:ext cx="46717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136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141550</xdr:rowOff>
    </xdr:from>
    <xdr:to>
      <xdr:col>54</xdr:col>
      <xdr:colOff>189865</xdr:colOff>
      <xdr:row>79</xdr:row>
      <xdr:rowOff>46518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71600"/>
          <a:ext cx="1270" cy="1619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50345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46518</xdr:rowOff>
    </xdr:from>
    <xdr:to>
      <xdr:col>55</xdr:col>
      <xdr:colOff>88900</xdr:colOff>
      <xdr:row>79</xdr:row>
      <xdr:rowOff>46518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9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88227</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141550</xdr:rowOff>
    </xdr:from>
    <xdr:to>
      <xdr:col>55</xdr:col>
      <xdr:colOff>88900</xdr:colOff>
      <xdr:row>69</xdr:row>
      <xdr:rowOff>141550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148735</xdr:rowOff>
    </xdr:from>
    <xdr:to>
      <xdr:col>55</xdr:col>
      <xdr:colOff>0</xdr:colOff>
      <xdr:row>77</xdr:row>
      <xdr:rowOff>126093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07485"/>
          <a:ext cx="838200" cy="3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82023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4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103596</xdr:rowOff>
    </xdr:from>
    <xdr:to>
      <xdr:col>55</xdr:col>
      <xdr:colOff>50800</xdr:colOff>
      <xdr:row>76</xdr:row>
      <xdr:rowOff>33747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9623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157444</xdr:rowOff>
    </xdr:from>
    <xdr:to>
      <xdr:col>50</xdr:col>
      <xdr:colOff>114300</xdr:colOff>
      <xdr:row>77</xdr:row>
      <xdr:rowOff>126093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44744"/>
          <a:ext cx="889000" cy="48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88030</xdr:rowOff>
    </xdr:from>
    <xdr:to>
      <xdr:col>50</xdr:col>
      <xdr:colOff>165100</xdr:colOff>
      <xdr:row>75</xdr:row>
      <xdr:rowOff>18180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34707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5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157444</xdr:rowOff>
    </xdr:from>
    <xdr:to>
      <xdr:col>45</xdr:col>
      <xdr:colOff>177800</xdr:colOff>
      <xdr:row>76</xdr:row>
      <xdr:rowOff>116514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844744"/>
          <a:ext cx="889000" cy="30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126782</xdr:rowOff>
    </xdr:from>
    <xdr:to>
      <xdr:col>46</xdr:col>
      <xdr:colOff>38100</xdr:colOff>
      <xdr:row>72</xdr:row>
      <xdr:rowOff>56932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2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73459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07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116514</xdr:rowOff>
    </xdr:from>
    <xdr:to>
      <xdr:col>41</xdr:col>
      <xdr:colOff>50800</xdr:colOff>
      <xdr:row>77</xdr:row>
      <xdr:rowOff>125874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46714"/>
          <a:ext cx="889000" cy="1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60271</xdr:rowOff>
    </xdr:from>
    <xdr:to>
      <xdr:col>41</xdr:col>
      <xdr:colOff>101600</xdr:colOff>
      <xdr:row>71</xdr:row>
      <xdr:rowOff>161871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23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6948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00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21844</xdr:rowOff>
    </xdr:from>
    <xdr:to>
      <xdr:col>36</xdr:col>
      <xdr:colOff>165100</xdr:colOff>
      <xdr:row>71</xdr:row>
      <xdr:rowOff>123444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19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139971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197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97935</xdr:rowOff>
    </xdr:from>
    <xdr:to>
      <xdr:col>55</xdr:col>
      <xdr:colOff>50800</xdr:colOff>
      <xdr:row>76</xdr:row>
      <xdr:rowOff>28085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120812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0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75293</xdr:rowOff>
    </xdr:from>
    <xdr:to>
      <xdr:col>50</xdr:col>
      <xdr:colOff>165100</xdr:colOff>
      <xdr:row>78</xdr:row>
      <xdr:rowOff>5443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168020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6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106644</xdr:rowOff>
    </xdr:from>
    <xdr:to>
      <xdr:col>46</xdr:col>
      <xdr:colOff>38100</xdr:colOff>
      <xdr:row>75</xdr:row>
      <xdr:rowOff>36794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27921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65714</xdr:rowOff>
    </xdr:from>
    <xdr:to>
      <xdr:col>41</xdr:col>
      <xdr:colOff>101600</xdr:colOff>
      <xdr:row>76</xdr:row>
      <xdr:rowOff>167314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9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158441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8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75074</xdr:rowOff>
    </xdr:from>
    <xdr:to>
      <xdr:col>36</xdr:col>
      <xdr:colOff>165100</xdr:colOff>
      <xdr:row>78</xdr:row>
      <xdr:rowOff>5224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167801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6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97180</xdr:rowOff>
    </xdr:from>
    <xdr:to>
      <xdr:col>54</xdr:col>
      <xdr:colOff>189865</xdr:colOff>
      <xdr:row>95</xdr:row>
      <xdr:rowOff>73216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27680"/>
          <a:ext cx="1270" cy="83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77043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3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73216</xdr:rowOff>
    </xdr:from>
    <xdr:to>
      <xdr:col>55</xdr:col>
      <xdr:colOff>88900</xdr:colOff>
      <xdr:row>95</xdr:row>
      <xdr:rowOff>73216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36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43857</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97180</xdr:rowOff>
    </xdr:from>
    <xdr:to>
      <xdr:col>55</xdr:col>
      <xdr:colOff>88900</xdr:colOff>
      <xdr:row>90</xdr:row>
      <xdr:rowOff>97180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2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107696</xdr:rowOff>
    </xdr:from>
    <xdr:to>
      <xdr:col>55</xdr:col>
      <xdr:colOff>0</xdr:colOff>
      <xdr:row>97</xdr:row>
      <xdr:rowOff>25972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881096"/>
          <a:ext cx="838200" cy="77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132135</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59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153708</xdr:rowOff>
    </xdr:from>
    <xdr:to>
      <xdr:col>55</xdr:col>
      <xdr:colOff>50800</xdr:colOff>
      <xdr:row>93</xdr:row>
      <xdr:rowOff>83858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59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127355</xdr:rowOff>
    </xdr:from>
    <xdr:to>
      <xdr:col>50</xdr:col>
      <xdr:colOff>114300</xdr:colOff>
      <xdr:row>97</xdr:row>
      <xdr:rowOff>25972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86555"/>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144869</xdr:rowOff>
    </xdr:from>
    <xdr:to>
      <xdr:col>50</xdr:col>
      <xdr:colOff>165100</xdr:colOff>
      <xdr:row>95</xdr:row>
      <xdr:rowOff>75019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91546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127355</xdr:rowOff>
    </xdr:from>
    <xdr:to>
      <xdr:col>45</xdr:col>
      <xdr:colOff>177800</xdr:colOff>
      <xdr:row>97</xdr:row>
      <xdr:rowOff>32562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86555"/>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157480</xdr:rowOff>
    </xdr:from>
    <xdr:to>
      <xdr:col>46</xdr:col>
      <xdr:colOff>38100</xdr:colOff>
      <xdr:row>95</xdr:row>
      <xdr:rowOff>87630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104157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4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32562</xdr:rowOff>
    </xdr:from>
    <xdr:to>
      <xdr:col>41</xdr:col>
      <xdr:colOff>50800</xdr:colOff>
      <xdr:row>97</xdr:row>
      <xdr:rowOff>163740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63212"/>
          <a:ext cx="889000" cy="1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133744</xdr:rowOff>
    </xdr:from>
    <xdr:to>
      <xdr:col>41</xdr:col>
      <xdr:colOff>101600</xdr:colOff>
      <xdr:row>95</xdr:row>
      <xdr:rowOff>63894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80421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77279</xdr:rowOff>
    </xdr:from>
    <xdr:to>
      <xdr:col>36</xdr:col>
      <xdr:colOff>165100</xdr:colOff>
      <xdr:row>94</xdr:row>
      <xdr:rowOff>7429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02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23956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7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56896</xdr:rowOff>
    </xdr:from>
    <xdr:to>
      <xdr:col>55</xdr:col>
      <xdr:colOff>50800</xdr:colOff>
      <xdr:row>92</xdr:row>
      <xdr:rowOff>158496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8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79773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146622</xdr:rowOff>
    </xdr:from>
    <xdr:to>
      <xdr:col>50</xdr:col>
      <xdr:colOff>165100</xdr:colOff>
      <xdr:row>97</xdr:row>
      <xdr:rowOff>76772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9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76555</xdr:rowOff>
    </xdr:from>
    <xdr:to>
      <xdr:col>46</xdr:col>
      <xdr:colOff>38100</xdr:colOff>
      <xdr:row>97</xdr:row>
      <xdr:rowOff>6705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169282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153212</xdr:rowOff>
    </xdr:from>
    <xdr:to>
      <xdr:col>41</xdr:col>
      <xdr:colOff>101600</xdr:colOff>
      <xdr:row>97</xdr:row>
      <xdr:rowOff>83362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1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74489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112940</xdr:rowOff>
    </xdr:from>
    <xdr:to>
      <xdr:col>36</xdr:col>
      <xdr:colOff>165100</xdr:colOff>
      <xdr:row>98</xdr:row>
      <xdr:rowOff>43090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34217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3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121085</xdr:rowOff>
    </xdr:from>
    <xdr:to>
      <xdr:col>85</xdr:col>
      <xdr:colOff>126364</xdr:colOff>
      <xdr:row>39</xdr:row>
      <xdr:rowOff>43035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64585"/>
          <a:ext cx="1269" cy="1465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46862</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43035</xdr:rowOff>
    </xdr:from>
    <xdr:to>
      <xdr:col>86</xdr:col>
      <xdr:colOff>25400</xdr:colOff>
      <xdr:row>39</xdr:row>
      <xdr:rowOff>43035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2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67762</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121085</xdr:rowOff>
    </xdr:from>
    <xdr:to>
      <xdr:col>86</xdr:col>
      <xdr:colOff>25400</xdr:colOff>
      <xdr:row>30</xdr:row>
      <xdr:rowOff>121085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6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14079</xdr:rowOff>
    </xdr:from>
    <xdr:to>
      <xdr:col>85</xdr:col>
      <xdr:colOff>127000</xdr:colOff>
      <xdr:row>34</xdr:row>
      <xdr:rowOff>113139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5157579"/>
          <a:ext cx="838200" cy="7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38698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39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60271</xdr:rowOff>
    </xdr:from>
    <xdr:to>
      <xdr:col>85</xdr:col>
      <xdr:colOff>177800</xdr:colOff>
      <xdr:row>35</xdr:row>
      <xdr:rowOff>161871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6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14079</xdr:rowOff>
    </xdr:from>
    <xdr:to>
      <xdr:col>81</xdr:col>
      <xdr:colOff>50800</xdr:colOff>
      <xdr:row>36</xdr:row>
      <xdr:rowOff>60452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157579"/>
          <a:ext cx="889000" cy="107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18034</xdr:rowOff>
    </xdr:from>
    <xdr:to>
      <xdr:col>81</xdr:col>
      <xdr:colOff>101600</xdr:colOff>
      <xdr:row>35</xdr:row>
      <xdr:rowOff>119634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110761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60452</xdr:rowOff>
    </xdr:from>
    <xdr:to>
      <xdr:col>76</xdr:col>
      <xdr:colOff>114300</xdr:colOff>
      <xdr:row>36</xdr:row>
      <xdr:rowOff>147429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232652"/>
          <a:ext cx="889000" cy="8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39479</xdr:rowOff>
    </xdr:from>
    <xdr:to>
      <xdr:col>76</xdr:col>
      <xdr:colOff>165100</xdr:colOff>
      <xdr:row>37</xdr:row>
      <xdr:rowOff>141079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132206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7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147429</xdr:rowOff>
    </xdr:from>
    <xdr:to>
      <xdr:col>71</xdr:col>
      <xdr:colOff>177800</xdr:colOff>
      <xdr:row>37</xdr:row>
      <xdr:rowOff>37483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19629"/>
          <a:ext cx="8890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133205</xdr:rowOff>
    </xdr:from>
    <xdr:to>
      <xdr:col>72</xdr:col>
      <xdr:colOff>38100</xdr:colOff>
      <xdr:row>37</xdr:row>
      <xdr:rowOff>63355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54482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9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7148</xdr:rowOff>
    </xdr:from>
    <xdr:to>
      <xdr:col>67</xdr:col>
      <xdr:colOff>101600</xdr:colOff>
      <xdr:row>38</xdr:row>
      <xdr:rowOff>108748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2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99875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1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62339</xdr:rowOff>
    </xdr:from>
    <xdr:to>
      <xdr:col>85</xdr:col>
      <xdr:colOff>177800</xdr:colOff>
      <xdr:row>34</xdr:row>
      <xdr:rowOff>163939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8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85216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74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134729</xdr:rowOff>
    </xdr:from>
    <xdr:to>
      <xdr:col>81</xdr:col>
      <xdr:colOff>101600</xdr:colOff>
      <xdr:row>30</xdr:row>
      <xdr:rowOff>64879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10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81406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488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9652</xdr:rowOff>
    </xdr:from>
    <xdr:to>
      <xdr:col>76</xdr:col>
      <xdr:colOff>165100</xdr:colOff>
      <xdr:row>36</xdr:row>
      <xdr:rowOff>111252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127779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9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96629</xdr:rowOff>
    </xdr:from>
    <xdr:to>
      <xdr:col>72</xdr:col>
      <xdr:colOff>38100</xdr:colOff>
      <xdr:row>37</xdr:row>
      <xdr:rowOff>26779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43306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04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158133</xdr:rowOff>
    </xdr:from>
    <xdr:to>
      <xdr:col>67</xdr:col>
      <xdr:colOff>101600</xdr:colOff>
      <xdr:row>37</xdr:row>
      <xdr:rowOff>88283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104810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84379</xdr:rowOff>
    </xdr:from>
    <xdr:to>
      <xdr:col>85</xdr:col>
      <xdr:colOff>126364</xdr:colOff>
      <xdr:row>57</xdr:row>
      <xdr:rowOff>160960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28329"/>
          <a:ext cx="1269" cy="110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164787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160960</xdr:rowOff>
    </xdr:from>
    <xdr:to>
      <xdr:col>86</xdr:col>
      <xdr:colOff>25400</xdr:colOff>
      <xdr:row>57</xdr:row>
      <xdr:rowOff>160960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33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31056</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0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84379</xdr:rowOff>
    </xdr:from>
    <xdr:to>
      <xdr:col>86</xdr:col>
      <xdr:colOff>25400</xdr:colOff>
      <xdr:row>51</xdr:row>
      <xdr:rowOff>84379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28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116725</xdr:rowOff>
    </xdr:from>
    <xdr:to>
      <xdr:col>85</xdr:col>
      <xdr:colOff>127000</xdr:colOff>
      <xdr:row>57</xdr:row>
      <xdr:rowOff>160960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889375"/>
          <a:ext cx="838200" cy="4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3306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33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151879</xdr:rowOff>
    </xdr:from>
    <xdr:to>
      <xdr:col>85</xdr:col>
      <xdr:colOff>177800</xdr:colOff>
      <xdr:row>56</xdr:row>
      <xdr:rowOff>82029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8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116725</xdr:rowOff>
    </xdr:from>
    <xdr:to>
      <xdr:col>81</xdr:col>
      <xdr:colOff>50800</xdr:colOff>
      <xdr:row>58</xdr:row>
      <xdr:rowOff>134534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89375"/>
          <a:ext cx="889000" cy="18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61971</xdr:rowOff>
    </xdr:from>
    <xdr:to>
      <xdr:col>81</xdr:col>
      <xdr:colOff>101600</xdr:colOff>
      <xdr:row>56</xdr:row>
      <xdr:rowOff>163571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6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134534</xdr:rowOff>
    </xdr:from>
    <xdr:to>
      <xdr:col>76</xdr:col>
      <xdr:colOff>114300</xdr:colOff>
      <xdr:row>59</xdr:row>
      <xdr:rowOff>2105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10078634"/>
          <a:ext cx="889000" cy="3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171036</xdr:rowOff>
    </xdr:from>
    <xdr:to>
      <xdr:col>76</xdr:col>
      <xdr:colOff>165100</xdr:colOff>
      <xdr:row>57</xdr:row>
      <xdr:rowOff>101186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77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117713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4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128887</xdr:rowOff>
    </xdr:from>
    <xdr:to>
      <xdr:col>71</xdr:col>
      <xdr:colOff>177800</xdr:colOff>
      <xdr:row>59</xdr:row>
      <xdr:rowOff>2105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01537"/>
          <a:ext cx="889000" cy="21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152885</xdr:rowOff>
    </xdr:from>
    <xdr:to>
      <xdr:col>72</xdr:col>
      <xdr:colOff>38100</xdr:colOff>
      <xdr:row>57</xdr:row>
      <xdr:rowOff>83035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99562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53078</xdr:rowOff>
    </xdr:from>
    <xdr:to>
      <xdr:col>67</xdr:col>
      <xdr:colOff>101600</xdr:colOff>
      <xdr:row>56</xdr:row>
      <xdr:rowOff>154678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5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171205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2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110160</xdr:rowOff>
    </xdr:from>
    <xdr:to>
      <xdr:col>85</xdr:col>
      <xdr:colOff>177800</xdr:colOff>
      <xdr:row>58</xdr:row>
      <xdr:rowOff>40310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25087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65925</xdr:rowOff>
    </xdr:from>
    <xdr:to>
      <xdr:col>81</xdr:col>
      <xdr:colOff>101600</xdr:colOff>
      <xdr:row>57</xdr:row>
      <xdr:rowOff>167525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158652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83734</xdr:rowOff>
    </xdr:from>
    <xdr:to>
      <xdr:col>76</xdr:col>
      <xdr:colOff>165100</xdr:colOff>
      <xdr:row>59</xdr:row>
      <xdr:rowOff>13884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5011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12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122755</xdr:rowOff>
    </xdr:from>
    <xdr:to>
      <xdr:col>72</xdr:col>
      <xdr:colOff>38100</xdr:colOff>
      <xdr:row>59</xdr:row>
      <xdr:rowOff>52905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100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44032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78087</xdr:rowOff>
    </xdr:from>
    <xdr:to>
      <xdr:col>67</xdr:col>
      <xdr:colOff>101600</xdr:colOff>
      <xdr:row>58</xdr:row>
      <xdr:rowOff>8237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170814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20175</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878925"/>
          <a:ext cx="1269" cy="764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138302</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65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20175</xdr:rowOff>
    </xdr:from>
    <xdr:to>
      <xdr:col>86</xdr:col>
      <xdr:colOff>25400</xdr:colOff>
      <xdr:row>75</xdr:row>
      <xdr:rowOff>20175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87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107696</xdr:rowOff>
    </xdr:from>
    <xdr:to>
      <xdr:col>85</xdr:col>
      <xdr:colOff>127000</xdr:colOff>
      <xdr:row>75</xdr:row>
      <xdr:rowOff>20175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2452096"/>
          <a:ext cx="838200" cy="42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98679</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00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120252</xdr:rowOff>
    </xdr:from>
    <xdr:to>
      <xdr:col>85</xdr:col>
      <xdr:colOff>177800</xdr:colOff>
      <xdr:row>78</xdr:row>
      <xdr:rowOff>50402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32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107696</xdr:rowOff>
    </xdr:from>
    <xdr:to>
      <xdr:col>81</xdr:col>
      <xdr:colOff>50800</xdr:colOff>
      <xdr:row>77</xdr:row>
      <xdr:rowOff>116514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2452096"/>
          <a:ext cx="889000" cy="86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4971</xdr:rowOff>
    </xdr:from>
    <xdr:to>
      <xdr:col>81</xdr:col>
      <xdr:colOff>101600</xdr:colOff>
      <xdr:row>74</xdr:row>
      <xdr:rowOff>106571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269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97698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78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171377</xdr:rowOff>
    </xdr:from>
    <xdr:to>
      <xdr:col>76</xdr:col>
      <xdr:colOff>114300</xdr:colOff>
      <xdr:row>77</xdr:row>
      <xdr:rowOff>116514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201577"/>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92492</xdr:rowOff>
    </xdr:from>
    <xdr:to>
      <xdr:col>76</xdr:col>
      <xdr:colOff>165100</xdr:colOff>
      <xdr:row>75</xdr:row>
      <xdr:rowOff>22642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277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39169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255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120106</xdr:rowOff>
    </xdr:from>
    <xdr:to>
      <xdr:col>71</xdr:col>
      <xdr:colOff>177800</xdr:colOff>
      <xdr:row>76</xdr:row>
      <xdr:rowOff>171377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807406"/>
          <a:ext cx="889000" cy="39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105229</xdr:rowOff>
    </xdr:from>
    <xdr:to>
      <xdr:col>72</xdr:col>
      <xdr:colOff>38100</xdr:colOff>
      <xdr:row>77</xdr:row>
      <xdr:rowOff>35379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13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51905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291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10523</xdr:rowOff>
    </xdr:from>
    <xdr:to>
      <xdr:col>67</xdr:col>
      <xdr:colOff>101600</xdr:colOff>
      <xdr:row>71</xdr:row>
      <xdr:rowOff>112123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218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128650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195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140825</xdr:rowOff>
    </xdr:from>
    <xdr:to>
      <xdr:col>85</xdr:col>
      <xdr:colOff>177800</xdr:colOff>
      <xdr:row>75</xdr:row>
      <xdr:rowOff>70975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282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93852</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278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56896</xdr:rowOff>
    </xdr:from>
    <xdr:to>
      <xdr:col>81</xdr:col>
      <xdr:colOff>101600</xdr:colOff>
      <xdr:row>72</xdr:row>
      <xdr:rowOff>158496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4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3573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217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65714</xdr:rowOff>
    </xdr:from>
    <xdr:to>
      <xdr:col>76</xdr:col>
      <xdr:colOff>165100</xdr:colOff>
      <xdr:row>77</xdr:row>
      <xdr:rowOff>167314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2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158441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36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120577</xdr:rowOff>
    </xdr:from>
    <xdr:to>
      <xdr:col>72</xdr:col>
      <xdr:colOff>38100</xdr:colOff>
      <xdr:row>77</xdr:row>
      <xdr:rowOff>50727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15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41854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24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69306</xdr:rowOff>
    </xdr:from>
    <xdr:to>
      <xdr:col>67</xdr:col>
      <xdr:colOff>101600</xdr:colOff>
      <xdr:row>74</xdr:row>
      <xdr:rowOff>170906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75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162033</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84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62167</xdr:rowOff>
    </xdr:from>
    <xdr:to>
      <xdr:col>85</xdr:col>
      <xdr:colOff>126364</xdr:colOff>
      <xdr:row>98</xdr:row>
      <xdr:rowOff>116573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664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120400</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116573</xdr:rowOff>
    </xdr:from>
    <xdr:to>
      <xdr:col>86</xdr:col>
      <xdr:colOff>25400</xdr:colOff>
      <xdr:row>98</xdr:row>
      <xdr:rowOff>116573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3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62167</xdr:rowOff>
    </xdr:from>
    <xdr:to>
      <xdr:col>86</xdr:col>
      <xdr:colOff>25400</xdr:colOff>
      <xdr:row>91</xdr:row>
      <xdr:rowOff>62167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66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64072</xdr:rowOff>
    </xdr:from>
    <xdr:to>
      <xdr:col>85</xdr:col>
      <xdr:colOff>127000</xdr:colOff>
      <xdr:row>91</xdr:row>
      <xdr:rowOff>128155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5666022"/>
          <a:ext cx="838200" cy="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134574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590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156147</xdr:rowOff>
    </xdr:from>
    <xdr:to>
      <xdr:col>85</xdr:col>
      <xdr:colOff>177800</xdr:colOff>
      <xdr:row>93</xdr:row>
      <xdr:rowOff>86297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592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50318</xdr:rowOff>
    </xdr:from>
    <xdr:to>
      <xdr:col>81</xdr:col>
      <xdr:colOff>50800</xdr:colOff>
      <xdr:row>91</xdr:row>
      <xdr:rowOff>64072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5652268"/>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66650</xdr:rowOff>
    </xdr:from>
    <xdr:to>
      <xdr:col>81</xdr:col>
      <xdr:colOff>101600</xdr:colOff>
      <xdr:row>92</xdr:row>
      <xdr:rowOff>168250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159377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593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50318</xdr:rowOff>
    </xdr:from>
    <xdr:to>
      <xdr:col>76</xdr:col>
      <xdr:colOff>114300</xdr:colOff>
      <xdr:row>91</xdr:row>
      <xdr:rowOff>138900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5652268"/>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966</xdr:rowOff>
    </xdr:from>
    <xdr:to>
      <xdr:col>76</xdr:col>
      <xdr:colOff>165100</xdr:colOff>
      <xdr:row>94</xdr:row>
      <xdr:rowOff>102566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93693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75006</xdr:rowOff>
    </xdr:from>
    <xdr:to>
      <xdr:col>71</xdr:col>
      <xdr:colOff>177800</xdr:colOff>
      <xdr:row>91</xdr:row>
      <xdr:rowOff>138900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676956"/>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49391</xdr:rowOff>
    </xdr:from>
    <xdr:to>
      <xdr:col>72</xdr:col>
      <xdr:colOff>38100</xdr:colOff>
      <xdr:row>94</xdr:row>
      <xdr:rowOff>150991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142118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138201</xdr:rowOff>
    </xdr:from>
    <xdr:to>
      <xdr:col>67</xdr:col>
      <xdr:colOff>101600</xdr:colOff>
      <xdr:row>97</xdr:row>
      <xdr:rowOff>68351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59478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9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77355</xdr:rowOff>
    </xdr:from>
    <xdr:to>
      <xdr:col>85</xdr:col>
      <xdr:colOff>177800</xdr:colOff>
      <xdr:row>92</xdr:row>
      <xdr:rowOff>7505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163732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59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13272</xdr:rowOff>
    </xdr:from>
    <xdr:to>
      <xdr:col>81</xdr:col>
      <xdr:colOff>101600</xdr:colOff>
      <xdr:row>91</xdr:row>
      <xdr:rowOff>114872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6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131399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39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170968</xdr:rowOff>
    </xdr:from>
    <xdr:to>
      <xdr:col>76</xdr:col>
      <xdr:colOff>165100</xdr:colOff>
      <xdr:row>91</xdr:row>
      <xdr:rowOff>101118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60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117645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37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88100</xdr:rowOff>
    </xdr:from>
    <xdr:to>
      <xdr:col>72</xdr:col>
      <xdr:colOff>38100</xdr:colOff>
      <xdr:row>92</xdr:row>
      <xdr:rowOff>18250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6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34777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46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24206</xdr:rowOff>
    </xdr:from>
    <xdr:to>
      <xdr:col>67</xdr:col>
      <xdr:colOff>101600</xdr:colOff>
      <xdr:row>91</xdr:row>
      <xdr:rowOff>125806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6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142333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4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134637</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068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111760</xdr:rowOff>
    </xdr:from>
    <xdr:to>
      <xdr:col>116</xdr:col>
      <xdr:colOff>114300</xdr:colOff>
      <xdr:row>38</xdr:row>
      <xdr:rowOff>41910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115570</xdr:rowOff>
    </xdr:from>
    <xdr:to>
      <xdr:col>112</xdr:col>
      <xdr:colOff>38100</xdr:colOff>
      <xdr:row>38</xdr:row>
      <xdr:rowOff>45720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62247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34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165117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20337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58420</xdr:rowOff>
    </xdr:from>
    <xdr:to>
      <xdr:col>98</xdr:col>
      <xdr:colOff>38100</xdr:colOff>
      <xdr:row>37</xdr:row>
      <xdr:rowOff>160020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5097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総務費について、人件費における退職手当金の増額や伊賀鉄道活性化事業としておこなった改修工事による増額により、類似団体と比較して一人当たりコストが高い状況となっている。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商工費について、新たにオープンした忍者体験施設の委託料などにより増額となっており、類似団体と比較して一人当たりコストが高い状況となっている。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土木費について、旧上野市庁舎利活用事業としておこなったにぎわい忍者回廊ＰＦＩ業務にかかる増額により、類似団体と比較して一人当たりコストが高い状況となっている。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財政調整基金については約</a:t>
          </a:r>
          <a:r>
            <a:rPr kumimoji="1" lang="en-US" altLang="ja-JP" sz="1400">
              <a:latin typeface="ＭＳ ゴシック" pitchFamily="49" charset="-128"/>
              <a:ea typeface="ＭＳ ゴシック" pitchFamily="49" charset="-128"/>
            </a:rPr>
            <a:t>430</a:t>
          </a:r>
          <a:r>
            <a:rPr kumimoji="1" lang="ja-JP" altLang="en-US" sz="1400">
              <a:latin typeface="ＭＳ ゴシック" pitchFamily="49" charset="-128"/>
              <a:ea typeface="ＭＳ ゴシック" pitchFamily="49" charset="-128"/>
            </a:rPr>
            <a:t>百万円を積み立てたが、それ以上に取り崩すこととなった。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中長期的な見通しにより決算剰余金を中心に積み立てるなど実質単年度収支の黒字回復に努める。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国民健康保険事業特別会計について、前年度に引き続き、保険料の改定などを行ったものの、納付金の増加により赤字となった。</a:t>
          </a:r>
        </a:p>
        <a:p>
          <a:r>
            <a:rPr kumimoji="1" lang="ja-JP" altLang="en-US" sz="1400">
              <a:latin typeface="ＭＳ ゴシック" pitchFamily="49" charset="-128"/>
              <a:ea typeface="ＭＳ ゴシック" pitchFamily="49" charset="-128"/>
            </a:rPr>
            <a:t>　法適用の水道事業会計、下水道事業会計、病院事業会計については、赤字は生じていないが、一般会計からの繰出金に依存しているため、歳入の確保と経費の縮減を図り、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arget="../drawings/drawing9.xml" Type="http://schemas.openxmlformats.org/officeDocument/2006/relationships/drawing" /></Relationships>
</file>

<file path=xl/worksheets/_rels/sheet11.xml.rels>&#65279;<?xml version="1.0" encoding="UTF-8" standalone="yes"?><Relationships xmlns="http://schemas.openxmlformats.org/package/2006/relationships"><Relationship Id="rId2" Target="../drawings/drawing10.xml" Type="http://schemas.openxmlformats.org/officeDocument/2006/relationships/drawing" /></Relationships>
</file>

<file path=xl/worksheets/_rels/sheet12.xml.rels>&#65279;<?xml version="1.0" encoding="UTF-8" standalone="yes"?><Relationships xmlns="http://schemas.openxmlformats.org/package/2006/relationships"><Relationship Id="rId2" Target="../drawings/drawing11.xml" Type="http://schemas.openxmlformats.org/officeDocument/2006/relationships/drawing" /></Relationships>
</file>

<file path=xl/worksheets/_rels/sheet13.xml.rels>&#65279;<?xml version="1.0" encoding="UTF-8" standalone="yes"?><Relationships xmlns="http://schemas.openxmlformats.org/package/2006/relationships"><Relationship Id="rId2" Target="../drawings/drawing12.xml" Type="http://schemas.openxmlformats.org/officeDocument/2006/relationships/drawing" /></Relationships>
</file>

<file path=xl/worksheets/_rels/sheet2.xml.rels>&#65279;<?xml version="1.0" encoding="UTF-8" standalone="yes"?><Relationships xmlns="http://schemas.openxmlformats.org/package/2006/relationships"><Relationship Id="rId2" Target="../drawings/drawing1.xml" Type="http://schemas.openxmlformats.org/officeDocument/2006/relationships/drawing" /></Relationships>
</file>

<file path=xl/worksheets/_rels/sheet4.xml.rels>&#65279;<?xml version="1.0" encoding="UTF-8" standalone="yes"?><Relationships xmlns="http://schemas.openxmlformats.org/package/2006/relationships"><Relationship Id="rId2" Target="../drawings/drawing2.xml" Type="http://schemas.openxmlformats.org/officeDocument/2006/relationships/drawing" /></Relationships>
</file>

<file path=xl/worksheets/_rels/sheet5.xml.rels>&#65279;<?xml version="1.0" encoding="UTF-8" standalone="yes"?><Relationships xmlns="http://schemas.openxmlformats.org/package/2006/relationships"><Relationship Id="rId2" Target="../drawings/drawing3.xml" Type="http://schemas.openxmlformats.org/officeDocument/2006/relationships/drawing" /></Relationships>
</file>

<file path=xl/worksheets/_rels/sheet6.xml.rels>&#65279;<?xml version="1.0" encoding="UTF-8" standalone="yes"?><Relationships xmlns="http://schemas.openxmlformats.org/package/2006/relationships"><Relationship Id="rId2" Target="../drawings/drawing4.xml" Type="http://schemas.openxmlformats.org/officeDocument/2006/relationships/drawing" /></Relationships>
</file>

<file path=xl/worksheets/_rels/sheet7.xml.rels>&#65279;<?xml version="1.0" encoding="UTF-8" standalone="yes"?><Relationships xmlns="http://schemas.openxmlformats.org/package/2006/relationships"><Relationship Id="rId2" Target="../drawings/drawing6.xml" Type="http://schemas.openxmlformats.org/officeDocument/2006/relationships/drawing" /></Relationships>
</file>

<file path=xl/worksheets/_rels/sheet8.xml.rels>&#65279;<?xml version="1.0" encoding="UTF-8" standalone="yes"?><Relationships xmlns="http://schemas.openxmlformats.org/package/2006/relationships"><Relationship Id="rId2" Target="../drawings/drawing7.xml" Type="http://schemas.openxmlformats.org/officeDocument/2006/relationships/drawing" /></Relationships>
</file>

<file path=xl/worksheets/_rels/sheet9.xml.rels>&#65279;<?xml version="1.0" encoding="UTF-8" standalone="yes"?><Relationships xmlns="http://schemas.openxmlformats.org/package/2006/relationships"><Relationship Id="rId2" Target="../drawings/drawing8.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50516978</v>
      </c>
      <c r="BO4" s="449"/>
      <c r="BP4" s="449"/>
      <c r="BQ4" s="449"/>
      <c r="BR4" s="449"/>
      <c r="BS4" s="449"/>
      <c r="BT4" s="449"/>
      <c r="BU4" s="450"/>
      <c r="BV4" s="448">
        <v>49452585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2.2000000000000002</v>
      </c>
      <c r="CU4" s="589"/>
      <c r="CV4" s="589"/>
      <c r="CW4" s="589"/>
      <c r="CX4" s="589"/>
      <c r="CY4" s="589"/>
      <c r="CZ4" s="589"/>
      <c r="DA4" s="590"/>
      <c r="DB4" s="588">
        <v>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49659468</v>
      </c>
      <c r="BO5" s="420"/>
      <c r="BP5" s="420"/>
      <c r="BQ5" s="420"/>
      <c r="BR5" s="420"/>
      <c r="BS5" s="420"/>
      <c r="BT5" s="420"/>
      <c r="BU5" s="421"/>
      <c r="BV5" s="419">
        <v>48291781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99.3</v>
      </c>
      <c r="CU5" s="417"/>
      <c r="CV5" s="417"/>
      <c r="CW5" s="417"/>
      <c r="CX5" s="417"/>
      <c r="CY5" s="417"/>
      <c r="CZ5" s="417"/>
      <c r="DA5" s="418"/>
      <c r="DB5" s="416">
        <v>96.6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857510</v>
      </c>
      <c r="BO6" s="420"/>
      <c r="BP6" s="420"/>
      <c r="BQ6" s="420"/>
      <c r="BR6" s="420"/>
      <c r="BS6" s="420"/>
      <c r="BT6" s="420"/>
      <c r="BU6" s="421"/>
      <c r="BV6" s="419">
        <v>1160804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99.7</v>
      </c>
      <c r="CU6" s="563"/>
      <c r="CV6" s="563"/>
      <c r="CW6" s="563"/>
      <c r="CX6" s="563"/>
      <c r="CY6" s="563"/>
      <c r="CZ6" s="563"/>
      <c r="DA6" s="564"/>
      <c r="DB6" s="562">
        <v>97.4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222715</v>
      </c>
      <c r="BO7" s="420"/>
      <c r="BP7" s="420"/>
      <c r="BQ7" s="420"/>
      <c r="BR7" s="420"/>
      <c r="BS7" s="420"/>
      <c r="BT7" s="420"/>
      <c r="BU7" s="421"/>
      <c r="BV7" s="419">
        <v>334799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28234671</v>
      </c>
      <c r="CU7" s="420"/>
      <c r="CV7" s="420"/>
      <c r="CW7" s="420"/>
      <c r="CX7" s="420"/>
      <c r="CY7" s="420"/>
      <c r="CZ7" s="420"/>
      <c r="DA7" s="421"/>
      <c r="DB7" s="419">
        <v>27966679</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634795</v>
      </c>
      <c r="BO8" s="420"/>
      <c r="BP8" s="420"/>
      <c r="BQ8" s="420"/>
      <c r="BR8" s="420"/>
      <c r="BS8" s="420"/>
      <c r="BT8" s="420"/>
      <c r="BU8" s="421"/>
      <c r="BV8" s="419">
        <v>826005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88766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-191210</v>
      </c>
      <c r="BO9" s="420"/>
      <c r="BP9" s="420"/>
      <c r="BQ9" s="420"/>
      <c r="BR9" s="420"/>
      <c r="BS9" s="420"/>
      <c r="BT9" s="420"/>
      <c r="BU9" s="421"/>
      <c r="BV9" s="419">
        <v>-988251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15.1</v>
      </c>
      <c r="CU9" s="417"/>
      <c r="CV9" s="417"/>
      <c r="CW9" s="417"/>
      <c r="CX9" s="417"/>
      <c r="CY9" s="417"/>
      <c r="CZ9" s="417"/>
      <c r="DA9" s="418"/>
      <c r="DB9" s="416">
        <v>16.600000000000001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90581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429702</v>
      </c>
      <c r="BO10" s="420"/>
      <c r="BP10" s="420"/>
      <c r="BQ10" s="420"/>
      <c r="BR10" s="420"/>
      <c r="BS10" s="420"/>
      <c r="BT10" s="420"/>
      <c r="BU10" s="421"/>
      <c r="BV10" s="419">
        <v>919695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84603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104</v>
      </c>
      <c r="AV12" s="478"/>
      <c r="AW12" s="478"/>
      <c r="AX12" s="478"/>
      <c r="AY12" s="433" t="s">
        <v>128</v>
      </c>
      <c r="AZ12" s="434"/>
      <c r="BA12" s="434"/>
      <c r="BB12" s="434"/>
      <c r="BC12" s="434"/>
      <c r="BD12" s="434"/>
      <c r="BE12" s="434"/>
      <c r="BF12" s="434"/>
      <c r="BG12" s="434"/>
      <c r="BH12" s="434"/>
      <c r="BI12" s="434"/>
      <c r="BJ12" s="434"/>
      <c r="BK12" s="434"/>
      <c r="BL12" s="434"/>
      <c r="BM12" s="435"/>
      <c r="BN12" s="419">
        <v>1850000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78434</v>
      </c>
      <c r="S13" s="507"/>
      <c r="T13" s="507"/>
      <c r="U13" s="507"/>
      <c r="V13" s="508"/>
      <c r="W13" s="509" t="s">
        <v>131</v>
      </c>
      <c r="X13" s="405"/>
      <c r="Y13" s="405"/>
      <c r="Z13" s="405"/>
      <c r="AA13" s="405"/>
      <c r="AB13" s="406"/>
      <c r="AC13" s="372">
        <v>2307</v>
      </c>
      <c r="AD13" s="373"/>
      <c r="AE13" s="373"/>
      <c r="AF13" s="373"/>
      <c r="AG13" s="374"/>
      <c r="AH13" s="372">
        <v>2620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-1611508</v>
      </c>
      <c r="BO13" s="420"/>
      <c r="BP13" s="420"/>
      <c r="BQ13" s="420"/>
      <c r="BR13" s="420"/>
      <c r="BS13" s="420"/>
      <c r="BT13" s="420"/>
      <c r="BU13" s="421"/>
      <c r="BV13" s="419">
        <v>-68556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8.6999999999999993</v>
      </c>
      <c r="CU13" s="417"/>
      <c r="CV13" s="417"/>
      <c r="CW13" s="417"/>
      <c r="CX13" s="417"/>
      <c r="CY13" s="417"/>
      <c r="CZ13" s="417"/>
      <c r="DA13" s="418"/>
      <c r="DB13" s="416">
        <v>8.6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85989</v>
      </c>
      <c r="S14" s="507"/>
      <c r="T14" s="507"/>
      <c r="U14" s="507"/>
      <c r="V14" s="508"/>
      <c r="W14" s="510"/>
      <c r="X14" s="408"/>
      <c r="Y14" s="408"/>
      <c r="Z14" s="408"/>
      <c r="AA14" s="408"/>
      <c r="AB14" s="409"/>
      <c r="AC14" s="499">
        <v>5.5</v>
      </c>
      <c r="AD14" s="500"/>
      <c r="AE14" s="500"/>
      <c r="AF14" s="500"/>
      <c r="AG14" s="501"/>
      <c r="AH14" s="499">
        <v>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48.1</v>
      </c>
      <c r="CU14" s="517"/>
      <c r="CV14" s="517"/>
      <c r="CW14" s="517"/>
      <c r="CX14" s="517"/>
      <c r="CY14" s="517"/>
      <c r="CZ14" s="517"/>
      <c r="DA14" s="518"/>
      <c r="DB14" s="516">
        <v>56.3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80001</v>
      </c>
      <c r="S15" s="507"/>
      <c r="T15" s="507"/>
      <c r="U15" s="507"/>
      <c r="V15" s="508"/>
      <c r="W15" s="509" t="s">
        <v>137</v>
      </c>
      <c r="X15" s="405"/>
      <c r="Y15" s="405"/>
      <c r="Z15" s="405"/>
      <c r="AA15" s="405"/>
      <c r="AB15" s="406"/>
      <c r="AC15" s="372">
        <v>17009</v>
      </c>
      <c r="AD15" s="373"/>
      <c r="AE15" s="373"/>
      <c r="AF15" s="373"/>
      <c r="AG15" s="374"/>
      <c r="AH15" s="372">
        <v>17274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14729997</v>
      </c>
      <c r="BO15" s="449"/>
      <c r="BP15" s="449"/>
      <c r="BQ15" s="449"/>
      <c r="BR15" s="449"/>
      <c r="BS15" s="449"/>
      <c r="BT15" s="449"/>
      <c r="BU15" s="450"/>
      <c r="BV15" s="448">
        <v>14447823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40.4</v>
      </c>
      <c r="AD16" s="500"/>
      <c r="AE16" s="500"/>
      <c r="AF16" s="500"/>
      <c r="AG16" s="501"/>
      <c r="AH16" s="499">
        <v>39.299999999999997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24165618</v>
      </c>
      <c r="BO16" s="420"/>
      <c r="BP16" s="420"/>
      <c r="BQ16" s="420"/>
      <c r="BR16" s="420"/>
      <c r="BS16" s="420"/>
      <c r="BT16" s="420"/>
      <c r="BU16" s="421"/>
      <c r="BV16" s="419">
        <v>23862602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118</v>
      </c>
      <c r="S17" s="497"/>
      <c r="T17" s="497"/>
      <c r="U17" s="497"/>
      <c r="V17" s="498"/>
      <c r="W17" s="509" t="s">
        <v>144</v>
      </c>
      <c r="X17" s="405"/>
      <c r="Y17" s="405"/>
      <c r="Z17" s="405"/>
      <c r="AA17" s="405"/>
      <c r="AB17" s="406"/>
      <c r="AC17" s="372">
        <v>22782</v>
      </c>
      <c r="AD17" s="373"/>
      <c r="AE17" s="373"/>
      <c r="AF17" s="373"/>
      <c r="AG17" s="374"/>
      <c r="AH17" s="372">
        <v>24059</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18696335</v>
      </c>
      <c r="BO17" s="420"/>
      <c r="BP17" s="420"/>
      <c r="BQ17" s="420"/>
      <c r="BR17" s="420"/>
      <c r="BS17" s="420"/>
      <c r="BT17" s="420"/>
      <c r="BU17" s="421"/>
      <c r="BV17" s="419">
        <v>18314982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558.23</v>
      </c>
      <c r="M18" s="472"/>
      <c r="N18" s="472"/>
      <c r="O18" s="472"/>
      <c r="P18" s="472"/>
      <c r="Q18" s="472"/>
      <c r="R18" s="473"/>
      <c r="S18" s="473"/>
      <c r="T18" s="473"/>
      <c r="U18" s="473"/>
      <c r="V18" s="474"/>
      <c r="W18" s="490"/>
      <c r="X18" s="491"/>
      <c r="Y18" s="491"/>
      <c r="Z18" s="491"/>
      <c r="AA18" s="491"/>
      <c r="AB18" s="515"/>
      <c r="AC18" s="389">
        <v>54.1</v>
      </c>
      <c r="AD18" s="390"/>
      <c r="AE18" s="390"/>
      <c r="AF18" s="390"/>
      <c r="AG18" s="475"/>
      <c r="AH18" s="389">
        <v>54.7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28679763</v>
      </c>
      <c r="BO18" s="420"/>
      <c r="BP18" s="420"/>
      <c r="BQ18" s="420"/>
      <c r="BR18" s="420"/>
      <c r="BS18" s="420"/>
      <c r="BT18" s="420"/>
      <c r="BU18" s="421"/>
      <c r="BV18" s="419">
        <v>27454589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159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35205231</v>
      </c>
      <c r="BO19" s="420"/>
      <c r="BP19" s="420"/>
      <c r="BQ19" s="420"/>
      <c r="BR19" s="420"/>
      <c r="BS19" s="420"/>
      <c r="BT19" s="420"/>
      <c r="BU19" s="421"/>
      <c r="BV19" s="419">
        <v>33487057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36615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45096222</v>
      </c>
      <c r="BO22" s="449"/>
      <c r="BP22" s="449"/>
      <c r="BQ22" s="449"/>
      <c r="BR22" s="449"/>
      <c r="BS22" s="449"/>
      <c r="BT22" s="449"/>
      <c r="BU22" s="450"/>
      <c r="BV22" s="448">
        <v>47284091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29357966</v>
      </c>
      <c r="BO23" s="420"/>
      <c r="BP23" s="420"/>
      <c r="BQ23" s="420"/>
      <c r="BR23" s="420"/>
      <c r="BS23" s="420"/>
      <c r="BT23" s="420"/>
      <c r="BU23" s="421"/>
      <c r="BV23" s="419">
        <v>31035603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9240</v>
      </c>
      <c r="R24" s="373"/>
      <c r="S24" s="373"/>
      <c r="T24" s="373"/>
      <c r="U24" s="373"/>
      <c r="V24" s="374"/>
      <c r="W24" s="462"/>
      <c r="X24" s="399"/>
      <c r="Y24" s="400"/>
      <c r="Z24" s="375" t="s">
        <v>161</v>
      </c>
      <c r="AA24" s="376"/>
      <c r="AB24" s="376"/>
      <c r="AC24" s="376"/>
      <c r="AD24" s="376"/>
      <c r="AE24" s="376"/>
      <c r="AF24" s="376"/>
      <c r="AG24" s="377"/>
      <c r="AH24" s="372">
        <v>876</v>
      </c>
      <c r="AI24" s="373"/>
      <c r="AJ24" s="373"/>
      <c r="AK24" s="373"/>
      <c r="AL24" s="374"/>
      <c r="AM24" s="372">
        <v>2842620</v>
      </c>
      <c r="AN24" s="373"/>
      <c r="AO24" s="373"/>
      <c r="AP24" s="373"/>
      <c r="AQ24" s="373"/>
      <c r="AR24" s="374"/>
      <c r="AS24" s="372">
        <v>3245</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28840556</v>
      </c>
      <c r="BO24" s="420"/>
      <c r="BP24" s="420"/>
      <c r="BQ24" s="420"/>
      <c r="BR24" s="420"/>
      <c r="BS24" s="420"/>
      <c r="BT24" s="420"/>
      <c r="BU24" s="421"/>
      <c r="BV24" s="419">
        <v>29537888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7160</v>
      </c>
      <c r="R25" s="373"/>
      <c r="S25" s="373"/>
      <c r="T25" s="373"/>
      <c r="U25" s="373"/>
      <c r="V25" s="374"/>
      <c r="W25" s="462"/>
      <c r="X25" s="399"/>
      <c r="Y25" s="400"/>
      <c r="Z25" s="375" t="s">
        <v>164</v>
      </c>
      <c r="AA25" s="376"/>
      <c r="AB25" s="376"/>
      <c r="AC25" s="376"/>
      <c r="AD25" s="376"/>
      <c r="AE25" s="376"/>
      <c r="AF25" s="376"/>
      <c r="AG25" s="377"/>
      <c r="AH25" s="372">
        <v>173</v>
      </c>
      <c r="AI25" s="373"/>
      <c r="AJ25" s="373"/>
      <c r="AK25" s="373"/>
      <c r="AL25" s="374"/>
      <c r="AM25" s="372">
        <v>557925</v>
      </c>
      <c r="AN25" s="373"/>
      <c r="AO25" s="373"/>
      <c r="AP25" s="373"/>
      <c r="AQ25" s="373"/>
      <c r="AR25" s="374"/>
      <c r="AS25" s="372">
        <v>3225</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32167003</v>
      </c>
      <c r="BO25" s="449"/>
      <c r="BP25" s="449"/>
      <c r="BQ25" s="449"/>
      <c r="BR25" s="449"/>
      <c r="BS25" s="449"/>
      <c r="BT25" s="449"/>
      <c r="BU25" s="450"/>
      <c r="BV25" s="448">
        <v>26023604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5915</v>
      </c>
      <c r="R26" s="373"/>
      <c r="S26" s="373"/>
      <c r="T26" s="373"/>
      <c r="U26" s="373"/>
      <c r="V26" s="374"/>
      <c r="W26" s="462"/>
      <c r="X26" s="399"/>
      <c r="Y26" s="400"/>
      <c r="Z26" s="375" t="s">
        <v>167</v>
      </c>
      <c r="AA26" s="430"/>
      <c r="AB26" s="430"/>
      <c r="AC26" s="430"/>
      <c r="AD26" s="430"/>
      <c r="AE26" s="430"/>
      <c r="AF26" s="430"/>
      <c r="AG26" s="431"/>
      <c r="AH26" s="372">
        <v>51</v>
      </c>
      <c r="AI26" s="373"/>
      <c r="AJ26" s="373"/>
      <c r="AK26" s="373"/>
      <c r="AL26" s="374"/>
      <c r="AM26" s="372">
        <v>151317</v>
      </c>
      <c r="AN26" s="373"/>
      <c r="AO26" s="373"/>
      <c r="AP26" s="373"/>
      <c r="AQ26" s="373"/>
      <c r="AR26" s="374"/>
      <c r="AS26" s="372">
        <v>2967</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5300</v>
      </c>
      <c r="R27" s="373"/>
      <c r="S27" s="373"/>
      <c r="T27" s="373"/>
      <c r="U27" s="373"/>
      <c r="V27" s="374"/>
      <c r="W27" s="462"/>
      <c r="X27" s="399"/>
      <c r="Y27" s="400"/>
      <c r="Z27" s="375" t="s">
        <v>170</v>
      </c>
      <c r="AA27" s="376"/>
      <c r="AB27" s="376"/>
      <c r="AC27" s="376"/>
      <c r="AD27" s="376"/>
      <c r="AE27" s="376"/>
      <c r="AF27" s="376"/>
      <c r="AG27" s="377"/>
      <c r="AH27" s="372">
        <v>18</v>
      </c>
      <c r="AI27" s="373"/>
      <c r="AJ27" s="373"/>
      <c r="AK27" s="373"/>
      <c r="AL27" s="374"/>
      <c r="AM27" s="372">
        <v>65778</v>
      </c>
      <c r="AN27" s="373"/>
      <c r="AO27" s="373"/>
      <c r="AP27" s="373"/>
      <c r="AQ27" s="373"/>
      <c r="AR27" s="374"/>
      <c r="AS27" s="372">
        <v>3654</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282483</v>
      </c>
      <c r="BO27" s="454"/>
      <c r="BP27" s="454"/>
      <c r="BQ27" s="454"/>
      <c r="BR27" s="454"/>
      <c r="BS27" s="454"/>
      <c r="BT27" s="454"/>
      <c r="BU27" s="455"/>
      <c r="BV27" s="453">
        <v>282324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172</v>
      </c>
      <c r="F28" s="376"/>
      <c r="G28" s="376"/>
      <c r="H28" s="376"/>
      <c r="I28" s="376"/>
      <c r="J28" s="376"/>
      <c r="K28" s="377"/>
      <c r="L28" s="372">
        <v>1</v>
      </c>
      <c r="M28" s="373"/>
      <c r="N28" s="373"/>
      <c r="O28" s="373"/>
      <c r="P28" s="374"/>
      <c r="Q28" s="372">
        <v>4670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6331311</v>
      </c>
      <c r="BO28" s="449"/>
      <c r="BP28" s="449"/>
      <c r="BQ28" s="449"/>
      <c r="BR28" s="449"/>
      <c r="BS28" s="449"/>
      <c r="BT28" s="449"/>
      <c r="BU28" s="450"/>
      <c r="BV28" s="448">
        <v>7751609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175</v>
      </c>
      <c r="F29" s="376"/>
      <c r="G29" s="376"/>
      <c r="H29" s="376"/>
      <c r="I29" s="376"/>
      <c r="J29" s="376"/>
      <c r="K29" s="377"/>
      <c r="L29" s="372">
        <v>20</v>
      </c>
      <c r="M29" s="373"/>
      <c r="N29" s="373"/>
      <c r="O29" s="373"/>
      <c r="P29" s="374"/>
      <c r="Q29" s="372">
        <v>4230</v>
      </c>
      <c r="R29" s="373"/>
      <c r="S29" s="373"/>
      <c r="T29" s="373"/>
      <c r="U29" s="373"/>
      <c r="V29" s="374"/>
      <c r="W29" s="463"/>
      <c r="X29" s="464"/>
      <c r="Y29" s="465"/>
      <c r="Z29" s="375" t="s">
        <v>176</v>
      </c>
      <c r="AA29" s="376"/>
      <c r="AB29" s="376"/>
      <c r="AC29" s="376"/>
      <c r="AD29" s="376"/>
      <c r="AE29" s="376"/>
      <c r="AF29" s="376"/>
      <c r="AG29" s="377"/>
      <c r="AH29" s="372">
        <v>894</v>
      </c>
      <c r="AI29" s="373"/>
      <c r="AJ29" s="373"/>
      <c r="AK29" s="373"/>
      <c r="AL29" s="374"/>
      <c r="AM29" s="372">
        <v>2908398</v>
      </c>
      <c r="AN29" s="373"/>
      <c r="AO29" s="373"/>
      <c r="AP29" s="373"/>
      <c r="AQ29" s="373"/>
      <c r="AR29" s="374"/>
      <c r="AS29" s="372">
        <v>3253</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1411707</v>
      </c>
      <c r="BO29" s="420"/>
      <c r="BP29" s="420"/>
      <c r="BQ29" s="420"/>
      <c r="BR29" s="420"/>
      <c r="BS29" s="420"/>
      <c r="BT29" s="420"/>
      <c r="BU29" s="421"/>
      <c r="BV29" s="419">
        <v>909714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10576553</v>
      </c>
      <c r="BO30" s="454"/>
      <c r="BP30" s="454"/>
      <c r="BQ30" s="454"/>
      <c r="BR30" s="454"/>
      <c r="BS30" s="454"/>
      <c r="BT30" s="454"/>
      <c r="BU30" s="455"/>
      <c r="BV30" s="453">
        <v>9630359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伊賀南部環境衛生組合（一般会計）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伊賀市文化都市協会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サービスエリア特別会計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三重県市町総合事務組合（一般会計）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俳都ピア</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三重県市町総合事務組合（共同研修特別会計）</v>
      </c>
      <c r="BZ36" s="368"/>
      <c r="CA36" s="368"/>
      <c r="CB36" s="368"/>
      <c r="CC36" s="368"/>
      <c r="CD36" s="368"/>
      <c r="CE36" s="368"/>
      <c r="CF36" s="368"/>
      <c r="CG36" s="368"/>
      <c r="CH36" s="368"/>
      <c r="CI36" s="368"/>
      <c r="CJ36" s="368"/>
      <c r="CK36" s="368"/>
      <c r="CL36" s="368"/>
      <c r="CM36" s="368"/>
      <c r="CN36" s="169"/>
      <c r="CO36" s="367">
        <f t="shared" si="3"/>
        <v>22</v>
      </c>
      <c r="CP36" s="367"/>
      <c r="CQ36" s="368" t="str">
        <f>IF('各会計、関係団体の財政状況及び健全化判断比率'!BS9="","",'各会計、関係団体の財政状況及び健全化判断比率'!BS9)</f>
        <v>伊賀市土地開発公社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三重県市町総合事務組合（デジタル地図特別会計）</v>
      </c>
      <c r="BZ37" s="368"/>
      <c r="CA37" s="368"/>
      <c r="CB37" s="368"/>
      <c r="CC37" s="368"/>
      <c r="CD37" s="368"/>
      <c r="CE37" s="368"/>
      <c r="CF37" s="368"/>
      <c r="CG37" s="368"/>
      <c r="CH37" s="368"/>
      <c r="CI37" s="368"/>
      <c r="CJ37" s="368"/>
      <c r="CK37" s="368"/>
      <c r="CL37" s="368"/>
      <c r="CM37" s="368"/>
      <c r="CN37" s="169"/>
      <c r="CO37" s="367">
        <f t="shared" si="3"/>
        <v>23</v>
      </c>
      <c r="CP37" s="367"/>
      <c r="CQ37" s="368" t="str">
        <f>IF('各会計、関係団体の財政状況及び健全化判断比率'!BS10="","",'各会計、関係団体の財政状況及び健全化判断比率'!BS10)</f>
        <v>新堂駅管理商会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三重県市町総合事務組合（物品特別会計）</v>
      </c>
      <c r="BZ38" s="368"/>
      <c r="CA38" s="368"/>
      <c r="CB38" s="368"/>
      <c r="CC38" s="368"/>
      <c r="CD38" s="368"/>
      <c r="CE38" s="368"/>
      <c r="CF38" s="368"/>
      <c r="CG38" s="368"/>
      <c r="CH38" s="368"/>
      <c r="CI38" s="368"/>
      <c r="CJ38" s="368"/>
      <c r="CK38" s="368"/>
      <c r="CL38" s="368"/>
      <c r="CM38" s="368"/>
      <c r="CN38" s="169"/>
      <c r="CO38" s="367">
        <f t="shared" si="3"/>
        <v>24</v>
      </c>
      <c r="CP38" s="367"/>
      <c r="CQ38" s="368" t="str">
        <f>IF('各会計、関係団体の財政状況及び健全化判断比率'!BS11="","",'各会計、関係団体の財政状況及び健全化判断比率'!BS11)</f>
        <v>大山田農林業公社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三重県市町総合事務組合（退職手当特別会計）</v>
      </c>
      <c r="BZ39" s="368"/>
      <c r="CA39" s="368"/>
      <c r="CB39" s="368"/>
      <c r="CC39" s="368"/>
      <c r="CD39" s="368"/>
      <c r="CE39" s="368"/>
      <c r="CF39" s="368"/>
      <c r="CG39" s="368"/>
      <c r="CH39" s="368"/>
      <c r="CI39" s="368"/>
      <c r="CJ39" s="368"/>
      <c r="CK39" s="368"/>
      <c r="CL39" s="368"/>
      <c r="CM39" s="368"/>
      <c r="CN39" s="169"/>
      <c r="CO39" s="367">
        <f t="shared" si="3"/>
        <v>25</v>
      </c>
      <c r="CP39" s="367"/>
      <c r="CQ39" s="368" t="str">
        <f>IF('各会計、関係団体の財政状況及び健全化判断比率'!BS12="","",'各会計、関係団体の財政状況及び健全化判断比率'!BS12)</f>
        <v>大山田ファーム</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三重県市町総合事務組合（消防救急無線特別会計）</v>
      </c>
      <c r="BZ40" s="368"/>
      <c r="CA40" s="368"/>
      <c r="CB40" s="368"/>
      <c r="CC40" s="368"/>
      <c r="CD40" s="368"/>
      <c r="CE40" s="368"/>
      <c r="CF40" s="368"/>
      <c r="CG40" s="368"/>
      <c r="CH40" s="368"/>
      <c r="CI40" s="368"/>
      <c r="CJ40" s="368"/>
      <c r="CK40" s="368"/>
      <c r="CL40" s="368"/>
      <c r="CM40" s="368"/>
      <c r="CN40" s="169"/>
      <c r="CO40" s="367">
        <f t="shared" si="3"/>
        <v>26</v>
      </c>
      <c r="CP40" s="367"/>
      <c r="CQ40" s="368" t="str">
        <f>IF('各会計、関係団体の財政状況及び健全化判断比率'!BS13="","",'各会計、関係団体の財政状況及び健全化判断比率'!BS13)</f>
        <v>伊賀鉄道</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三重県市町総合事務組合（公平委員会特別会計）</v>
      </c>
      <c r="BZ41" s="368"/>
      <c r="CA41" s="368"/>
      <c r="CB41" s="368"/>
      <c r="CC41" s="368"/>
      <c r="CD41" s="368"/>
      <c r="CE41" s="368"/>
      <c r="CF41" s="368"/>
      <c r="CG41" s="368"/>
      <c r="CH41" s="368"/>
      <c r="CI41" s="368"/>
      <c r="CJ41" s="368"/>
      <c r="CK41" s="368"/>
      <c r="CL41" s="368"/>
      <c r="CM41" s="368"/>
      <c r="CN41" s="169"/>
      <c r="CO41" s="367">
        <f t="shared" si="3"/>
        <v>27</v>
      </c>
      <c r="CP41" s="367"/>
      <c r="CQ41" s="368" t="str">
        <f>IF('各会計、関係団体の財政状況及び健全化判断比率'!BS14="","",'各会計、関係団体の財政状況及び健全化判断比率'!BS14)</f>
        <v>ＮＯＴＥ伊賀上野</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三重県後期高齢者医療広域連合（一般会計）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三重県後期高齢者医療広域連合（後期高齢者医療特別会計）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pSYGSlWYTNXN7vWqqBotRl8No9u7x6OJjsS7hA7vVtrah4buZpLZ/Vy2PP4bApOxRMWAXuQ7b+bXtvrgvddPmw==" saltValue="dOYQz1dzsWzbCzVAxxMa3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t="s">
        <v>535</v>
      </c>
      <c r="G34" s="33" t="s">
        <v>536</v>
      </c>
      <c r="H34" s="33">
        <v>0.06</v>
      </c>
      <c r="I34" s="33" t="s">
        <v>537</v>
      </c>
      <c r="J34" s="34" t="s">
        <v>538</v>
      </c>
      <c r="K34" s="22"/>
      <c r="L34" s="22"/>
      <c r="M34" s="22"/>
      <c r="N34" s="22"/>
      <c r="O34" s="22"/>
      <c r="P34" s="22"/>
    </row>
    <row r="35" spans="1:16" ht="39" customHeight="1" x14ac:dyDescent="0.2">
      <c r="A35" s="22"/>
      <c r="B35" s="35"/>
      <c r="C35" s="1145" t="s">
        <v>539</v>
      </c>
      <c r="D35" s="1146"/>
      <c r="E35" s="1147"/>
      <c r="F35" s="36">
        <v>10.75</v>
      </c>
      <c r="G35" s="37">
        <v>10.91</v>
      </c>
      <c r="H35" s="37">
        <v>10.68</v>
      </c>
      <c r="I35" s="37">
        <v>10.130000000000001</v>
      </c>
      <c r="J35" s="38">
        <v>9.42</v>
      </c>
      <c r="K35" s="22"/>
      <c r="L35" s="22"/>
      <c r="M35" s="22"/>
      <c r="N35" s="22"/>
      <c r="O35" s="22"/>
      <c r="P35" s="22"/>
    </row>
    <row r="36" spans="1:16" ht="39" customHeight="1" x14ac:dyDescent="0.2">
      <c r="A36" s="22"/>
      <c r="B36" s="35"/>
      <c r="C36" s="1145" t="s">
        <v>540</v>
      </c>
      <c r="D36" s="1146"/>
      <c r="E36" s="1147"/>
      <c r="F36" s="36">
        <v>6.21</v>
      </c>
      <c r="G36" s="37">
        <v>6.01</v>
      </c>
      <c r="H36" s="37">
        <v>5.73</v>
      </c>
      <c r="I36" s="37">
        <v>6.2</v>
      </c>
      <c r="J36" s="38">
        <v>6.25</v>
      </c>
      <c r="K36" s="22"/>
      <c r="L36" s="22"/>
      <c r="M36" s="22"/>
      <c r="N36" s="22"/>
      <c r="O36" s="22"/>
      <c r="P36" s="22"/>
    </row>
    <row r="37" spans="1:16" ht="39" customHeight="1" x14ac:dyDescent="0.2">
      <c r="A37" s="22"/>
      <c r="B37" s="35"/>
      <c r="C37" s="1145" t="s">
        <v>541</v>
      </c>
      <c r="D37" s="1146"/>
      <c r="E37" s="1147"/>
      <c r="F37" s="36">
        <v>4.5999999999999996</v>
      </c>
      <c r="G37" s="37">
        <v>6.04</v>
      </c>
      <c r="H37" s="37">
        <v>7.09</v>
      </c>
      <c r="I37" s="37">
        <v>6.76</v>
      </c>
      <c r="J37" s="38">
        <v>5.0199999999999996</v>
      </c>
      <c r="K37" s="22"/>
      <c r="L37" s="22"/>
      <c r="M37" s="22"/>
      <c r="N37" s="22"/>
      <c r="O37" s="22"/>
      <c r="P37" s="22"/>
    </row>
    <row r="38" spans="1:16" ht="39" customHeight="1" x14ac:dyDescent="0.2">
      <c r="A38" s="22"/>
      <c r="B38" s="35"/>
      <c r="C38" s="1145" t="s">
        <v>542</v>
      </c>
      <c r="D38" s="1146"/>
      <c r="E38" s="1147"/>
      <c r="F38" s="36">
        <v>3.18</v>
      </c>
      <c r="G38" s="37">
        <v>6.32</v>
      </c>
      <c r="H38" s="37">
        <v>6.56</v>
      </c>
      <c r="I38" s="37">
        <v>2.94</v>
      </c>
      <c r="J38" s="38">
        <v>2.2400000000000002</v>
      </c>
      <c r="K38" s="22"/>
      <c r="L38" s="22"/>
      <c r="M38" s="22"/>
      <c r="N38" s="22"/>
      <c r="O38" s="22"/>
      <c r="P38" s="22"/>
    </row>
    <row r="39" spans="1:16" ht="39" customHeight="1" x14ac:dyDescent="0.2">
      <c r="A39" s="22"/>
      <c r="B39" s="35"/>
      <c r="C39" s="1145" t="s">
        <v>543</v>
      </c>
      <c r="D39" s="1146"/>
      <c r="E39" s="1147"/>
      <c r="F39" s="36">
        <v>1.65</v>
      </c>
      <c r="G39" s="37">
        <v>1.1200000000000001</v>
      </c>
      <c r="H39" s="37">
        <v>1.72</v>
      </c>
      <c r="I39" s="37">
        <v>1.26</v>
      </c>
      <c r="J39" s="38">
        <v>0.24</v>
      </c>
      <c r="K39" s="22"/>
      <c r="L39" s="22"/>
      <c r="M39" s="22"/>
      <c r="N39" s="22"/>
      <c r="O39" s="22"/>
      <c r="P39" s="22"/>
    </row>
    <row r="40" spans="1:16" ht="39" customHeight="1" x14ac:dyDescent="0.2">
      <c r="A40" s="22"/>
      <c r="B40" s="35"/>
      <c r="C40" s="1145" t="s">
        <v>544</v>
      </c>
      <c r="D40" s="1146"/>
      <c r="E40" s="1147"/>
      <c r="F40" s="36">
        <v>0.05</v>
      </c>
      <c r="G40" s="37">
        <v>7.0000000000000007E-2</v>
      </c>
      <c r="H40" s="37">
        <v>0.01</v>
      </c>
      <c r="I40" s="37">
        <v>0</v>
      </c>
      <c r="J40" s="38">
        <v>0</v>
      </c>
      <c r="K40" s="22"/>
      <c r="L40" s="22"/>
      <c r="M40" s="22"/>
      <c r="N40" s="22"/>
      <c r="O40" s="22"/>
      <c r="P40" s="22"/>
    </row>
    <row r="41" spans="1:16" ht="39" customHeight="1" x14ac:dyDescent="0.2">
      <c r="A41" s="22"/>
      <c r="B41" s="35"/>
      <c r="C41" s="1145" t="s">
        <v>545</v>
      </c>
      <c r="D41" s="1146"/>
      <c r="E41" s="1147"/>
      <c r="F41" s="36">
        <v>0</v>
      </c>
      <c r="G41" s="37">
        <v>0</v>
      </c>
      <c r="H41" s="37">
        <v>0.01</v>
      </c>
      <c r="I41" s="37">
        <v>0.01</v>
      </c>
      <c r="J41" s="38">
        <v>0</v>
      </c>
      <c r="K41" s="22"/>
      <c r="L41" s="22"/>
      <c r="M41" s="22"/>
      <c r="N41" s="22"/>
      <c r="O41" s="22"/>
      <c r="P41" s="22"/>
    </row>
    <row r="42" spans="1:16" ht="39" customHeight="1" x14ac:dyDescent="0.2">
      <c r="A42" s="22"/>
      <c r="B42" s="39"/>
      <c r="C42" s="1145" t="s">
        <v>546</v>
      </c>
      <c r="D42" s="1146"/>
      <c r="E42" s="1147"/>
      <c r="F42" s="36" t="s">
        <v>547</v>
      </c>
      <c r="G42" s="37" t="s">
        <v>548</v>
      </c>
      <c r="H42" s="37" t="s">
        <v>488</v>
      </c>
      <c r="I42" s="37" t="s">
        <v>488</v>
      </c>
      <c r="J42" s="38" t="s">
        <v>488</v>
      </c>
      <c r="K42" s="22"/>
      <c r="L42" s="22"/>
      <c r="M42" s="22"/>
      <c r="N42" s="22"/>
      <c r="O42" s="22"/>
      <c r="P42" s="22"/>
    </row>
    <row r="43" spans="1:16" ht="39" customHeight="1" thickBot="1" x14ac:dyDescent="0.25">
      <c r="A43" s="22"/>
      <c r="B43" s="40"/>
      <c r="C43" s="1148" t="s">
        <v>549</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8gAMal/Gsf+mVLW/Ab6j4PIvF3CT8CogQJSC3J2K/cbkwdnQrdheVirrIyboB35tLtlv77v4HrDTBGiW2Wh8Zg==" saltValue="1x3FoiF1PE//cPM5/Wf1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5852</v>
      </c>
      <c r="L45" s="60">
        <v>5610</v>
      </c>
      <c r="M45" s="60">
        <v>5740</v>
      </c>
      <c r="N45" s="60">
        <v>5631</v>
      </c>
      <c r="O45" s="61">
        <v>5398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1336</v>
      </c>
      <c r="L48" s="64">
        <v>1400</v>
      </c>
      <c r="M48" s="64">
        <v>1428</v>
      </c>
      <c r="N48" s="64">
        <v>1565</v>
      </c>
      <c r="O48" s="65">
        <v>1396</v>
      </c>
      <c r="P48" s="48"/>
      <c r="Q48" s="48"/>
      <c r="R48" s="48"/>
      <c r="S48" s="48"/>
      <c r="T48" s="48"/>
      <c r="U48" s="48"/>
    </row>
    <row r="49" spans="1:21" ht="30.75" customHeight="1" x14ac:dyDescent="0.2">
      <c r="A49" s="48"/>
      <c r="B49" s="1178"/>
      <c r="C49" s="1179"/>
      <c r="D49" s="62"/>
      <c r="E49" s="1155" t="s">
        <v>14</v>
      </c>
      <c r="F49" s="1155"/>
      <c r="G49" s="1155"/>
      <c r="H49" s="1155"/>
      <c r="I49" s="1155"/>
      <c r="J49" s="1156"/>
      <c r="K49" s="63">
        <v>6</v>
      </c>
      <c r="L49" s="64">
        <v>6</v>
      </c>
      <c r="M49" s="64">
        <v>6</v>
      </c>
      <c r="N49" s="64">
        <v>6</v>
      </c>
      <c r="O49" s="65">
        <v>3</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5151</v>
      </c>
      <c r="L52" s="64">
        <v>5152</v>
      </c>
      <c r="M52" s="64">
        <v>5204</v>
      </c>
      <c r="N52" s="64">
        <v>5073</v>
      </c>
      <c r="O52" s="65">
        <v>4849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2043</v>
      </c>
      <c r="L53" s="69">
        <v>1864</v>
      </c>
      <c r="M53" s="69">
        <v>1970</v>
      </c>
      <c r="N53" s="69">
        <v>2129</v>
      </c>
      <c r="O53" s="70">
        <v>1948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Olx8tIvuMTO8HJeP93gD1AcuRNoZ78zh8xmhn5orVELBT60X+h+ofjJfNaY7fOe52MU3/M3EuMm0BwQFr5rEQ==" saltValue="aWqxDIGI56V+EpV8JS5s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53263</v>
      </c>
      <c r="J41" s="344">
        <v>51806</v>
      </c>
      <c r="K41" s="344">
        <v>49041</v>
      </c>
      <c r="L41" s="344">
        <v>47284</v>
      </c>
      <c r="M41" s="345">
        <v>45096</v>
      </c>
    </row>
    <row r="42" spans="2:13" ht="27.75" customHeight="1" x14ac:dyDescent="0.2">
      <c r="B42" s="1186"/>
      <c r="C42" s="1187"/>
      <c r="D42" s="106"/>
      <c r="E42" s="1190" t="s">
        <v>32</v>
      </c>
      <c r="F42" s="1190"/>
      <c r="G42" s="1190"/>
      <c r="H42" s="1191"/>
      <c r="I42" s="346">
        <v>2478</v>
      </c>
      <c r="J42" s="347">
        <v>2362</v>
      </c>
      <c r="K42" s="347">
        <v>7230</v>
      </c>
      <c r="L42" s="347">
        <v>5624</v>
      </c>
      <c r="M42" s="348">
        <v>4099</v>
      </c>
    </row>
    <row r="43" spans="2:13" ht="27.75" customHeight="1" x14ac:dyDescent="0.2">
      <c r="B43" s="1186"/>
      <c r="C43" s="1187"/>
      <c r="D43" s="106"/>
      <c r="E43" s="1190" t="s">
        <v>33</v>
      </c>
      <c r="F43" s="1190"/>
      <c r="G43" s="1190"/>
      <c r="H43" s="1191"/>
      <c r="I43" s="346">
        <v>15898</v>
      </c>
      <c r="J43" s="347">
        <v>14288</v>
      </c>
      <c r="K43" s="347">
        <v>12923</v>
      </c>
      <c r="L43" s="347">
        <v>12227</v>
      </c>
      <c r="M43" s="348">
        <v>11275</v>
      </c>
    </row>
    <row r="44" spans="2:13" ht="27.75" customHeight="1" x14ac:dyDescent="0.2">
      <c r="B44" s="1186"/>
      <c r="C44" s="1187"/>
      <c r="D44" s="106"/>
      <c r="E44" s="1190" t="s">
        <v>34</v>
      </c>
      <c r="F44" s="1190"/>
      <c r="G44" s="1190"/>
      <c r="H44" s="1191"/>
      <c r="I44" s="346">
        <v>30</v>
      </c>
      <c r="J44" s="347">
        <v>21</v>
      </c>
      <c r="K44" s="347">
        <v>13</v>
      </c>
      <c r="L44" s="347">
        <v>4</v>
      </c>
      <c r="M44" s="348" t="s">
        <v>488</v>
      </c>
    </row>
    <row r="45" spans="2:13" ht="27.75" customHeight="1" x14ac:dyDescent="0.2">
      <c r="B45" s="1186"/>
      <c r="C45" s="1187"/>
      <c r="D45" s="106"/>
      <c r="E45" s="1190" t="s">
        <v>35</v>
      </c>
      <c r="F45" s="1190"/>
      <c r="G45" s="1190"/>
      <c r="H45" s="1191"/>
      <c r="I45" s="346">
        <v>7729</v>
      </c>
      <c r="J45" s="347">
        <v>7497</v>
      </c>
      <c r="K45" s="347">
        <v>7745</v>
      </c>
      <c r="L45" s="347">
        <v>7717</v>
      </c>
      <c r="M45" s="348">
        <v>7611</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12819</v>
      </c>
      <c r="J50" s="347">
        <v>14492</v>
      </c>
      <c r="K50" s="347">
        <v>15748</v>
      </c>
      <c r="L50" s="347">
        <v>17123</v>
      </c>
      <c r="M50" s="348">
        <v>17358</v>
      </c>
    </row>
    <row r="51" spans="2:13" ht="27.75" customHeight="1" x14ac:dyDescent="0.2">
      <c r="B51" s="1186"/>
      <c r="C51" s="1187"/>
      <c r="D51" s="106"/>
      <c r="E51" s="1190" t="s">
        <v>42</v>
      </c>
      <c r="F51" s="1190"/>
      <c r="G51" s="1190"/>
      <c r="H51" s="1191"/>
      <c r="I51" s="346">
        <v>659</v>
      </c>
      <c r="J51" s="347">
        <v>599</v>
      </c>
      <c r="K51" s="347">
        <v>1002</v>
      </c>
      <c r="L51" s="347">
        <v>945</v>
      </c>
      <c r="M51" s="348">
        <v>976</v>
      </c>
    </row>
    <row r="52" spans="2:13" ht="27.75" customHeight="1" x14ac:dyDescent="0.2">
      <c r="B52" s="1188"/>
      <c r="C52" s="1189"/>
      <c r="D52" s="106"/>
      <c r="E52" s="1190" t="s">
        <v>43</v>
      </c>
      <c r="F52" s="1190"/>
      <c r="G52" s="1190"/>
      <c r="H52" s="1191"/>
      <c r="I52" s="346">
        <v>50449</v>
      </c>
      <c r="J52" s="347">
        <v>48424</v>
      </c>
      <c r="K52" s="347">
        <v>45195</v>
      </c>
      <c r="L52" s="347">
        <v>41855</v>
      </c>
      <c r="M52" s="348">
        <v>38430</v>
      </c>
    </row>
    <row r="53" spans="2:13" ht="27.75" customHeight="1" thickBot="1" x14ac:dyDescent="0.25">
      <c r="B53" s="1192" t="s">
        <v>19</v>
      </c>
      <c r="C53" s="1193"/>
      <c r="D53" s="110"/>
      <c r="E53" s="1194" t="s">
        <v>44</v>
      </c>
      <c r="F53" s="1194"/>
      <c r="G53" s="1194"/>
      <c r="H53" s="1195"/>
      <c r="I53" s="349">
        <v>15471</v>
      </c>
      <c r="J53" s="350">
        <v>12458</v>
      </c>
      <c r="K53" s="350">
        <v>15004</v>
      </c>
      <c r="L53" s="350">
        <v>12933</v>
      </c>
      <c r="M53" s="351">
        <v>11317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KEoW58cC9pUh6kdE5wAiftN5TYKEboZmssjWQAFwuoH0FYlC686jwRgFc8HdQeXq6fUttpr6j7fxe8Ukrjs4A==" saltValue="f96fAHvA5rKbk8H7PwIm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6832</v>
      </c>
      <c r="G55" s="352">
        <v>7752</v>
      </c>
      <c r="H55" s="353">
        <v>6331</v>
      </c>
    </row>
    <row r="56" spans="2:8" ht="52.5" customHeight="1" x14ac:dyDescent="0.2">
      <c r="B56" s="122"/>
      <c r="C56" s="1213" t="s">
        <v>47</v>
      </c>
      <c r="D56" s="1213"/>
      <c r="E56" s="1214"/>
      <c r="F56" s="354">
        <v>908</v>
      </c>
      <c r="G56" s="354">
        <v>910</v>
      </c>
      <c r="H56" s="355">
        <v>1412</v>
      </c>
    </row>
    <row r="57" spans="2:8" ht="53.25" customHeight="1" x14ac:dyDescent="0.2">
      <c r="B57" s="122"/>
      <c r="C57" s="1215" t="s">
        <v>48</v>
      </c>
      <c r="D57" s="1215"/>
      <c r="E57" s="1216"/>
      <c r="F57" s="356">
        <v>9562</v>
      </c>
      <c r="G57" s="356">
        <v>9630</v>
      </c>
      <c r="H57" s="357">
        <v>10577</v>
      </c>
    </row>
    <row r="58" spans="2:8" ht="45.75" customHeight="1" x14ac:dyDescent="0.2">
      <c r="B58" s="123"/>
      <c r="C58" s="1203" t="s">
        <v>576</v>
      </c>
      <c r="D58" s="1204"/>
      <c r="E58" s="1205"/>
      <c r="F58" s="358">
        <v>2817</v>
      </c>
      <c r="G58" s="358">
        <v>2725</v>
      </c>
      <c r="H58" s="359">
        <v>2639</v>
      </c>
    </row>
    <row r="59" spans="2:8" ht="45.75" customHeight="1" x14ac:dyDescent="0.2">
      <c r="B59" s="123"/>
      <c r="C59" s="1203" t="s">
        <v>577</v>
      </c>
      <c r="D59" s="1204"/>
      <c r="E59" s="1205"/>
      <c r="F59" s="358">
        <v>1643</v>
      </c>
      <c r="G59" s="358">
        <v>1797</v>
      </c>
      <c r="H59" s="359">
        <v>1785</v>
      </c>
    </row>
    <row r="60" spans="2:8" ht="45.75" customHeight="1" x14ac:dyDescent="0.2">
      <c r="B60" s="123"/>
      <c r="C60" s="1203" t="s">
        <v>578</v>
      </c>
      <c r="D60" s="1204"/>
      <c r="E60" s="1205"/>
      <c r="F60" s="358">
        <v>295</v>
      </c>
      <c r="G60" s="358">
        <v>496</v>
      </c>
      <c r="H60" s="359">
        <v>1197</v>
      </c>
    </row>
    <row r="61" spans="2:8" ht="45.75" customHeight="1" x14ac:dyDescent="0.2">
      <c r="B61" s="123"/>
      <c r="C61" s="1203" t="s">
        <v>579</v>
      </c>
      <c r="D61" s="1204"/>
      <c r="E61" s="1205"/>
      <c r="F61" s="358">
        <v>364</v>
      </c>
      <c r="G61" s="358">
        <v>474</v>
      </c>
      <c r="H61" s="359">
        <v>856</v>
      </c>
    </row>
    <row r="62" spans="2:8" ht="45.75" customHeight="1" thickBot="1" x14ac:dyDescent="0.25">
      <c r="B62" s="124"/>
      <c r="C62" s="1206" t="s">
        <v>580</v>
      </c>
      <c r="D62" s="1207"/>
      <c r="E62" s="1208"/>
      <c r="F62" s="360">
        <v>792</v>
      </c>
      <c r="G62" s="360">
        <v>794</v>
      </c>
      <c r="H62" s="361">
        <v>795</v>
      </c>
    </row>
    <row r="63" spans="2:8" ht="52.5" customHeight="1" thickBot="1" x14ac:dyDescent="0.25">
      <c r="B63" s="125"/>
      <c r="C63" s="1209" t="s">
        <v>49</v>
      </c>
      <c r="D63" s="1209"/>
      <c r="E63" s="1210"/>
      <c r="F63" s="362">
        <v>17302</v>
      </c>
      <c r="G63" s="362">
        <v>18292</v>
      </c>
      <c r="H63" s="363">
        <v>18320</v>
      </c>
    </row>
    <row r="64" spans="2:8" ht="13" x14ac:dyDescent="0.2"/>
  </sheetData>
  <sheetProtection algorithmName="SHA-512" hashValue="udzRforgBihaC9AxmZuLVHJuB5T5i5uMPhiCvL+R1/pAVu6V3T6P7KfQpk3aM3D7ECnlWhkVY9e3U0V4O1vLCA==" saltValue="42IMkvGCv51yNDg/zJmF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41609</v>
      </c>
      <c r="E3" s="144"/>
      <c r="F3" s="145">
        <v>63812</v>
      </c>
      <c r="G3" s="146"/>
      <c r="H3" s="147"/>
    </row>
    <row r="4" spans="1:8" x14ac:dyDescent="0.2">
      <c r="A4" s="148"/>
      <c r="B4" s="149"/>
      <c r="C4" s="150"/>
      <c r="D4" s="151">
        <v>23256</v>
      </c>
      <c r="E4" s="152"/>
      <c r="F4" s="153">
        <v>33848</v>
      </c>
      <c r="G4" s="154"/>
      <c r="H4" s="155"/>
    </row>
    <row r="5" spans="1:8" x14ac:dyDescent="0.2">
      <c r="A5" s="136" t="s">
        <v>520</v>
      </c>
      <c r="B5" s="141"/>
      <c r="C5" s="142"/>
      <c r="D5" s="143">
        <v>37197</v>
      </c>
      <c r="E5" s="144"/>
      <c r="F5" s="145">
        <v>40807</v>
      </c>
      <c r="G5" s="146"/>
      <c r="H5" s="147"/>
    </row>
    <row r="6" spans="1:8" x14ac:dyDescent="0.2">
      <c r="A6" s="148"/>
      <c r="B6" s="149"/>
      <c r="C6" s="150"/>
      <c r="D6" s="151">
        <v>16915</v>
      </c>
      <c r="E6" s="152"/>
      <c r="F6" s="153">
        <v>19520</v>
      </c>
      <c r="G6" s="154"/>
      <c r="H6" s="155"/>
    </row>
    <row r="7" spans="1:8" x14ac:dyDescent="0.2">
      <c r="A7" s="136" t="s">
        <v>521</v>
      </c>
      <c r="B7" s="141"/>
      <c r="C7" s="142"/>
      <c r="D7" s="143">
        <v>37313</v>
      </c>
      <c r="E7" s="144"/>
      <c r="F7" s="145">
        <v>37343</v>
      </c>
      <c r="G7" s="146"/>
      <c r="H7" s="147"/>
    </row>
    <row r="8" spans="1:8" x14ac:dyDescent="0.2">
      <c r="A8" s="148"/>
      <c r="B8" s="149"/>
      <c r="C8" s="150"/>
      <c r="D8" s="151">
        <v>19086</v>
      </c>
      <c r="E8" s="152"/>
      <c r="F8" s="153">
        <v>17633</v>
      </c>
      <c r="G8" s="154"/>
      <c r="H8" s="155"/>
    </row>
    <row r="9" spans="1:8" x14ac:dyDescent="0.2">
      <c r="A9" s="136" t="s">
        <v>522</v>
      </c>
      <c r="B9" s="141"/>
      <c r="C9" s="142"/>
      <c r="D9" s="143">
        <v>49713</v>
      </c>
      <c r="E9" s="144"/>
      <c r="F9" s="145">
        <v>47407</v>
      </c>
      <c r="G9" s="146"/>
      <c r="H9" s="147"/>
    </row>
    <row r="10" spans="1:8" x14ac:dyDescent="0.2">
      <c r="A10" s="148"/>
      <c r="B10" s="149"/>
      <c r="C10" s="150"/>
      <c r="D10" s="151">
        <v>33957</v>
      </c>
      <c r="E10" s="152"/>
      <c r="F10" s="153">
        <v>27543</v>
      </c>
      <c r="G10" s="154"/>
      <c r="H10" s="155"/>
    </row>
    <row r="11" spans="1:8" x14ac:dyDescent="0.2">
      <c r="A11" s="136" t="s">
        <v>523</v>
      </c>
      <c r="B11" s="141"/>
      <c r="C11" s="142"/>
      <c r="D11" s="143">
        <v>49472</v>
      </c>
      <c r="E11" s="144"/>
      <c r="F11" s="145">
        <v>49754</v>
      </c>
      <c r="G11" s="146"/>
      <c r="H11" s="147"/>
    </row>
    <row r="12" spans="1:8" x14ac:dyDescent="0.2">
      <c r="A12" s="148"/>
      <c r="B12" s="149"/>
      <c r="C12" s="156"/>
      <c r="D12" s="151">
        <v>21647</v>
      </c>
      <c r="E12" s="152"/>
      <c r="F12" s="153">
        <v>21592</v>
      </c>
      <c r="G12" s="154"/>
      <c r="H12" s="155"/>
    </row>
    <row r="13" spans="1:8" x14ac:dyDescent="0.2">
      <c r="A13" s="136"/>
      <c r="B13" s="141"/>
      <c r="C13" s="157"/>
      <c r="D13" s="158">
        <v>43061</v>
      </c>
      <c r="E13" s="159"/>
      <c r="F13" s="160">
        <v>47825</v>
      </c>
      <c r="G13" s="161"/>
      <c r="H13" s="147"/>
    </row>
    <row r="14" spans="1:8" x14ac:dyDescent="0.2">
      <c r="A14" s="148"/>
      <c r="B14" s="149"/>
      <c r="C14" s="150"/>
      <c r="D14" s="151">
        <v>22972</v>
      </c>
      <c r="E14" s="152"/>
      <c r="F14" s="153">
        <v>24027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3.01</v>
      </c>
      <c r="C19" s="162">
        <f>ROUND(VALUE(SUBSTITUTE(実質収支比率等に係る経年分析!G$48,"▲","-")),2)</f>
        <v>6.22</v>
      </c>
      <c r="D19" s="162">
        <f>ROUND(VALUE(SUBSTITUTE(実質収支比率等に係る経年分析!H$48,"▲","-")),2)</f>
        <v>6.57</v>
      </c>
      <c r="E19" s="162">
        <f>ROUND(VALUE(SUBSTITUTE(実質収支比率等に係る経年分析!I$48,"▲","-")),2)</f>
        <v>2.95</v>
      </c>
      <c r="F19" s="162">
        <f>ROUND(VALUE(SUBSTITUTE(実質収支比率等に係る経年分析!J$48,"▲","-")),2)</f>
        <v>2.25</v>
      </c>
    </row>
    <row r="20" spans="1:11" x14ac:dyDescent="0.2">
      <c r="A20" s="162" t="s">
        <v>53</v>
      </c>
      <c r="B20" s="162">
        <f>ROUND(VALUE(SUBSTITUTE(実質収支比率等に係る経年分析!F$47,"▲","-")),2)</f>
        <v>19.809999999999999</v>
      </c>
      <c r="C20" s="162">
        <f>ROUND(VALUE(SUBSTITUTE(実質収支比率等に係る経年分析!G$47,"▲","-")),2)</f>
        <v>20.88</v>
      </c>
      <c r="D20" s="162">
        <f>ROUND(VALUE(SUBSTITUTE(実質収支比率等に係る経年分析!H$47,"▲","-")),2)</f>
        <v>24.75</v>
      </c>
      <c r="E20" s="162">
        <f>ROUND(VALUE(SUBSTITUTE(実質収支比率等に係る経年分析!I$47,"▲","-")),2)</f>
        <v>27.72</v>
      </c>
      <c r="F20" s="162">
        <f>ROUND(VALUE(SUBSTITUTE(実質収支比率等に係る経年分析!J$47,"▲","-")),2)</f>
        <v>22.42</v>
      </c>
    </row>
    <row r="21" spans="1:11" x14ac:dyDescent="0.2">
      <c r="A21" s="162" t="s">
        <v>54</v>
      </c>
      <c r="B21" s="162">
        <f>IF(ISNUMBER(VALUE(SUBSTITUTE(実質収支比率等に係る経年分析!F$49,"▲","-"))),ROUND(VALUE(SUBSTITUTE(実質収支比率等に係る経年分析!F$49,"▲","-")),2),NA())</f>
        <v>-2.02</v>
      </c>
      <c r="C21" s="162">
        <f>IF(ISNUMBER(VALUE(SUBSTITUTE(実質収支比率等に係る経年分析!G$49,"▲","-"))),ROUND(VALUE(SUBSTITUTE(実質収支比率等に係る経年分析!G$49,"▲","-")),2),NA())</f>
        <v>4.91</v>
      </c>
      <c r="D21" s="162">
        <f>IF(ISNUMBER(VALUE(SUBSTITUTE(実質収支比率等に係る経年分析!H$49,"▲","-"))),ROUND(VALUE(SUBSTITUTE(実質収支比率等に係る経年分析!H$49,"▲","-")),2),NA())</f>
        <v>3.46</v>
      </c>
      <c r="E21" s="162">
        <f>IF(ISNUMBER(VALUE(SUBSTITUTE(実質収支比率等に係る経年分析!I$49,"▲","-"))),ROUND(VALUE(SUBSTITUTE(実質収支比率等に係る経年分析!I$49,"▲","-")),2),NA())</f>
        <v>-0.25</v>
      </c>
      <c r="F21" s="162">
        <f>IF(ISNUMBER(VALUE(SUBSTITUTE(実質収支比率等に係る経年分析!J$49,"▲","-"))),ROUND(VALUE(SUBSTITUTE(実質収支比率等に係る経年分析!J$49,"▲","-")),2),NA())</f>
        <v>-5.71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0.17</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0.09</v>
      </c>
      <c r="E28" s="163" t="e">
        <f>IF(ROUND(VALUE(SUBSTITUTE(連結実質赤字比率に係る赤字・黒字の構成分析!G$42,"▲", "-")), 2) &gt;= 0, ABS(ROUND(VALUE(SUBSTITUTE(連結実質赤字比率に係る赤字・黒字の構成分析!G$42,"▲", "-")), 2)), NA())</f>
        <v>#N/A</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駐車場事業特別会計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1.65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1.1200000000000001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1.72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x14ac:dyDescent="0.2">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3.18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6.32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6.56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2.94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2.2400000000000002</v>
      </c>
    </row>
    <row r="33" spans="1:16" x14ac:dyDescent="0.2">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4.5999999999999996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5.0199999999999996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6.25</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10.75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10.91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10.68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10.130000000000001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9.42</v>
      </c>
    </row>
    <row r="36" spans="1:16" x14ac:dyDescent="0.2">
      <c r="A36" s="163" t="str">
        <f>IF(連結実質赤字比率に係る赤字・黒字の構成分析!C$34="",NA(),連結実質赤字比率に係る赤字・黒字の構成分析!C$34)</f>
        <v>国民健康保険事業特別会計</v>
      </c>
      <c r="B36" s="163">
        <f>IF(ROUND(VALUE(SUBSTITUTE(連結実質赤字比率に係る赤字・黒字の構成分析!F$34,"▲", "-")), 2) &lt; 0, ABS(ROUND(VALUE(SUBSTITUTE(連結実質赤字比率に係る赤字・黒字の構成分析!F$34,"▲", "-")), 2)), NA())</f>
        <v>0.35</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0.44</v>
      </c>
      <c r="E36" s="163" t="e">
        <f>IF(ROUND(VALUE(SUBSTITUTE(連結実質赤字比率に係る赤字・黒字の構成分析!G$34,"▲", "-")), 2) &gt;= 0, ABS(ROUND(VALUE(SUBSTITUTE(連結実質赤字比率に係る赤字・黒字の構成分析!G$34,"▲", "-")), 2)), NA())</f>
        <v>#N/A</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0.06</v>
      </c>
      <c r="H36" s="163">
        <f>IF(ROUND(VALUE(SUBSTITUTE(連結実質赤字比率に係る赤字・黒字の構成分析!I$34,"▲", "-")), 2) &lt; 0, ABS(ROUND(VALUE(SUBSTITUTE(連結実質赤字比率に係る赤字・黒字の構成分析!I$34,"▲", "-")), 2)), NA())</f>
        <v>0.23</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0.48</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5151</v>
      </c>
      <c r="E42" s="164"/>
      <c r="F42" s="164"/>
      <c r="G42" s="164">
        <f>'実質公債費比率（分子）の構造'!L$52</f>
        <v>5152</v>
      </c>
      <c r="H42" s="164"/>
      <c r="I42" s="164"/>
      <c r="J42" s="164">
        <f>'実質公債費比率（分子）の構造'!M$52</f>
        <v>5204</v>
      </c>
      <c r="K42" s="164"/>
      <c r="L42" s="164"/>
      <c r="M42" s="164">
        <f>'実質公債費比率（分子）の構造'!N$52</f>
        <v>5073</v>
      </c>
      <c r="N42" s="164"/>
      <c r="O42" s="164"/>
      <c r="P42" s="164">
        <f>'実質公債費比率（分子）の構造'!O$52</f>
        <v>4849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v>
      </c>
      <c r="C45" s="164"/>
      <c r="D45" s="164"/>
      <c r="E45" s="164">
        <f>'実質公債費比率（分子）の構造'!L$49</f>
        <v>6</v>
      </c>
      <c r="F45" s="164"/>
      <c r="G45" s="164"/>
      <c r="H45" s="164">
        <f>'実質公債費比率（分子）の構造'!M$49</f>
        <v>6</v>
      </c>
      <c r="I45" s="164"/>
      <c r="J45" s="164"/>
      <c r="K45" s="164">
        <f>'実質公債費比率（分子）の構造'!N$49</f>
        <v>6</v>
      </c>
      <c r="L45" s="164"/>
      <c r="M45" s="164"/>
      <c r="N45" s="164">
        <f>'実質公債費比率（分子）の構造'!O$49</f>
        <v>3</v>
      </c>
      <c r="O45" s="164"/>
      <c r="P45" s="164"/>
    </row>
    <row r="46" spans="1:16" x14ac:dyDescent="0.2">
      <c r="A46" s="164" t="s">
        <v>64</v>
      </c>
      <c r="B46" s="164">
        <f>'実質公債費比率（分子）の構造'!K$48</f>
        <v>1336</v>
      </c>
      <c r="C46" s="164"/>
      <c r="D46" s="164"/>
      <c r="E46" s="164">
        <f>'実質公債費比率（分子）の構造'!L$48</f>
        <v>1400</v>
      </c>
      <c r="F46" s="164"/>
      <c r="G46" s="164"/>
      <c r="H46" s="164">
        <f>'実質公債費比率（分子）の構造'!M$48</f>
        <v>1428</v>
      </c>
      <c r="I46" s="164"/>
      <c r="J46" s="164"/>
      <c r="K46" s="164">
        <f>'実質公債費比率（分子）の構造'!N$48</f>
        <v>1565</v>
      </c>
      <c r="L46" s="164"/>
      <c r="M46" s="164"/>
      <c r="N46" s="164">
        <f>'実質公債費比率（分子）の構造'!O$48</f>
        <v>1396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5852</v>
      </c>
      <c r="C49" s="164"/>
      <c r="D49" s="164"/>
      <c r="E49" s="164">
        <f>'実質公債費比率（分子）の構造'!L$45</f>
        <v>5610</v>
      </c>
      <c r="F49" s="164"/>
      <c r="G49" s="164"/>
      <c r="H49" s="164">
        <f>'実質公債費比率（分子）の構造'!M$45</f>
        <v>5740</v>
      </c>
      <c r="I49" s="164"/>
      <c r="J49" s="164"/>
      <c r="K49" s="164">
        <f>'実質公債費比率（分子）の構造'!N$45</f>
        <v>5631</v>
      </c>
      <c r="L49" s="164"/>
      <c r="M49" s="164"/>
      <c r="N49" s="164">
        <f>'実質公債費比率（分子）の構造'!O$45</f>
        <v>5398</v>
      </c>
      <c r="O49" s="164"/>
      <c r="P49" s="164"/>
    </row>
    <row r="50" spans="1:16" x14ac:dyDescent="0.2">
      <c r="A50" s="164" t="s">
        <v>67</v>
      </c>
      <c r="B50" s="164" t="e">
        <f>NA()</f>
        <v>#N/A</v>
      </c>
      <c r="C50" s="164">
        <f>IF(ISNUMBER('実質公債費比率（分子）の構造'!K$53),'実質公債費比率（分子）の構造'!K$53,NA())</f>
        <v>2043</v>
      </c>
      <c r="D50" s="164" t="e">
        <f>NA()</f>
        <v>#N/A</v>
      </c>
      <c r="E50" s="164" t="e">
        <f>NA()</f>
        <v>#N/A</v>
      </c>
      <c r="F50" s="164">
        <f>IF(ISNUMBER('実質公債費比率（分子）の構造'!L$53),'実質公債費比率（分子）の構造'!L$53,NA())</f>
        <v>1864</v>
      </c>
      <c r="G50" s="164" t="e">
        <f>NA()</f>
        <v>#N/A</v>
      </c>
      <c r="H50" s="164" t="e">
        <f>NA()</f>
        <v>#N/A</v>
      </c>
      <c r="I50" s="164">
        <f>IF(ISNUMBER('実質公債費比率（分子）の構造'!M$53),'実質公債費比率（分子）の構造'!M$53,NA())</f>
        <v>1970</v>
      </c>
      <c r="J50" s="164" t="e">
        <f>NA()</f>
        <v>#N/A</v>
      </c>
      <c r="K50" s="164" t="e">
        <f>NA()</f>
        <v>#N/A</v>
      </c>
      <c r="L50" s="164">
        <f>IF(ISNUMBER('実質公債費比率（分子）の構造'!N$53),'実質公債費比率（分子）の構造'!N$53,NA())</f>
        <v>2129</v>
      </c>
      <c r="M50" s="164" t="e">
        <f>NA()</f>
        <v>#N/A</v>
      </c>
      <c r="N50" s="164" t="e">
        <f>NA()</f>
        <v>#N/A</v>
      </c>
      <c r="O50" s="164">
        <f>IF(ISNUMBER('実質公債費比率（分子）の構造'!O$53),'実質公債費比率（分子）の構造'!O$53,NA())</f>
        <v>1948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50449</v>
      </c>
      <c r="E56" s="163"/>
      <c r="F56" s="163"/>
      <c r="G56" s="163">
        <f>'将来負担比率（分子）の構造'!J$52</f>
        <v>48424</v>
      </c>
      <c r="H56" s="163"/>
      <c r="I56" s="163"/>
      <c r="J56" s="163">
        <f>'将来負担比率（分子）の構造'!K$52</f>
        <v>45195</v>
      </c>
      <c r="K56" s="163"/>
      <c r="L56" s="163"/>
      <c r="M56" s="163">
        <f>'将来負担比率（分子）の構造'!L$52</f>
        <v>41855</v>
      </c>
      <c r="N56" s="163"/>
      <c r="O56" s="163"/>
      <c r="P56" s="163">
        <f>'将来負担比率（分子）の構造'!M$52</f>
        <v>38430</v>
      </c>
    </row>
    <row r="57" spans="1:16" x14ac:dyDescent="0.2">
      <c r="A57" s="163" t="s">
        <v>42</v>
      </c>
      <c r="B57" s="163"/>
      <c r="C57" s="163"/>
      <c r="D57" s="163">
        <f>'将来負担比率（分子）の構造'!I$51</f>
        <v>659</v>
      </c>
      <c r="E57" s="163"/>
      <c r="F57" s="163"/>
      <c r="G57" s="163">
        <f>'将来負担比率（分子）の構造'!J$51</f>
        <v>599</v>
      </c>
      <c r="H57" s="163"/>
      <c r="I57" s="163"/>
      <c r="J57" s="163">
        <f>'将来負担比率（分子）の構造'!K$51</f>
        <v>1002</v>
      </c>
      <c r="K57" s="163"/>
      <c r="L57" s="163"/>
      <c r="M57" s="163">
        <f>'将来負担比率（分子）の構造'!L$51</f>
        <v>945</v>
      </c>
      <c r="N57" s="163"/>
      <c r="O57" s="163"/>
      <c r="P57" s="163">
        <f>'将来負担比率（分子）の構造'!M$51</f>
        <v>976</v>
      </c>
    </row>
    <row r="58" spans="1:16" x14ac:dyDescent="0.2">
      <c r="A58" s="163" t="s">
        <v>41</v>
      </c>
      <c r="B58" s="163"/>
      <c r="C58" s="163"/>
      <c r="D58" s="163">
        <f>'将来負担比率（分子）の構造'!I$50</f>
        <v>12819</v>
      </c>
      <c r="E58" s="163"/>
      <c r="F58" s="163"/>
      <c r="G58" s="163">
        <f>'将来負担比率（分子）の構造'!J$50</f>
        <v>14492</v>
      </c>
      <c r="H58" s="163"/>
      <c r="I58" s="163"/>
      <c r="J58" s="163">
        <f>'将来負担比率（分子）の構造'!K$50</f>
        <v>15748</v>
      </c>
      <c r="K58" s="163"/>
      <c r="L58" s="163"/>
      <c r="M58" s="163">
        <f>'将来負担比率（分子）の構造'!L$50</f>
        <v>17123</v>
      </c>
      <c r="N58" s="163"/>
      <c r="O58" s="163"/>
      <c r="P58" s="163">
        <f>'将来負担比率（分子）の構造'!M$50</f>
        <v>17358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7729</v>
      </c>
      <c r="C62" s="163"/>
      <c r="D62" s="163"/>
      <c r="E62" s="163">
        <f>'将来負担比率（分子）の構造'!J$45</f>
        <v>7497</v>
      </c>
      <c r="F62" s="163"/>
      <c r="G62" s="163"/>
      <c r="H62" s="163">
        <f>'将来負担比率（分子）の構造'!K$45</f>
        <v>7745</v>
      </c>
      <c r="I62" s="163"/>
      <c r="J62" s="163"/>
      <c r="K62" s="163">
        <f>'将来負担比率（分子）の構造'!L$45</f>
        <v>7717</v>
      </c>
      <c r="L62" s="163"/>
      <c r="M62" s="163"/>
      <c r="N62" s="163">
        <f>'将来負担比率（分子）の構造'!M$45</f>
        <v>7611</v>
      </c>
      <c r="O62" s="163"/>
      <c r="P62" s="163"/>
    </row>
    <row r="63" spans="1:16" x14ac:dyDescent="0.2">
      <c r="A63" s="163" t="s">
        <v>34</v>
      </c>
      <c r="B63" s="163">
        <f>'将来負担比率（分子）の構造'!I$44</f>
        <v>30</v>
      </c>
      <c r="C63" s="163"/>
      <c r="D63" s="163"/>
      <c r="E63" s="163">
        <f>'将来負担比率（分子）の構造'!J$44</f>
        <v>21</v>
      </c>
      <c r="F63" s="163"/>
      <c r="G63" s="163"/>
      <c r="H63" s="163">
        <f>'将来負担比率（分子）の構造'!K$44</f>
        <v>13</v>
      </c>
      <c r="I63" s="163"/>
      <c r="J63" s="163"/>
      <c r="K63" s="163">
        <f>'将来負担比率（分子）の構造'!L$44</f>
        <v>4</v>
      </c>
      <c r="L63" s="163"/>
      <c r="M63" s="163"/>
      <c r="N63" s="163" t="str">
        <f>'将来負担比率（分子）の構造'!M$44</f>
        <v>-</v>
      </c>
      <c r="O63" s="163"/>
      <c r="P63" s="163"/>
    </row>
    <row r="64" spans="1:16" x14ac:dyDescent="0.2">
      <c r="A64" s="163" t="s">
        <v>33</v>
      </c>
      <c r="B64" s="163">
        <f>'将来負担比率（分子）の構造'!I$43</f>
        <v>15898</v>
      </c>
      <c r="C64" s="163"/>
      <c r="D64" s="163"/>
      <c r="E64" s="163">
        <f>'将来負担比率（分子）の構造'!J$43</f>
        <v>14288</v>
      </c>
      <c r="F64" s="163"/>
      <c r="G64" s="163"/>
      <c r="H64" s="163">
        <f>'将来負担比率（分子）の構造'!K$43</f>
        <v>12923</v>
      </c>
      <c r="I64" s="163"/>
      <c r="J64" s="163"/>
      <c r="K64" s="163">
        <f>'将来負担比率（分子）の構造'!L$43</f>
        <v>12227</v>
      </c>
      <c r="L64" s="163"/>
      <c r="M64" s="163"/>
      <c r="N64" s="163">
        <f>'将来負担比率（分子）の構造'!M$43</f>
        <v>11275</v>
      </c>
      <c r="O64" s="163"/>
      <c r="P64" s="163"/>
    </row>
    <row r="65" spans="1:16" x14ac:dyDescent="0.2">
      <c r="A65" s="163" t="s">
        <v>32</v>
      </c>
      <c r="B65" s="163">
        <f>'将来負担比率（分子）の構造'!I$42</f>
        <v>2478</v>
      </c>
      <c r="C65" s="163"/>
      <c r="D65" s="163"/>
      <c r="E65" s="163">
        <f>'将来負担比率（分子）の構造'!J$42</f>
        <v>2362</v>
      </c>
      <c r="F65" s="163"/>
      <c r="G65" s="163"/>
      <c r="H65" s="163">
        <f>'将来負担比率（分子）の構造'!K$42</f>
        <v>7230</v>
      </c>
      <c r="I65" s="163"/>
      <c r="J65" s="163"/>
      <c r="K65" s="163">
        <f>'将来負担比率（分子）の構造'!L$42</f>
        <v>5624</v>
      </c>
      <c r="L65" s="163"/>
      <c r="M65" s="163"/>
      <c r="N65" s="163">
        <f>'将来負担比率（分子）の構造'!M$42</f>
        <v>4099</v>
      </c>
      <c r="O65" s="163"/>
      <c r="P65" s="163"/>
    </row>
    <row r="66" spans="1:16" x14ac:dyDescent="0.2">
      <c r="A66" s="163" t="s">
        <v>31</v>
      </c>
      <c r="B66" s="163">
        <f>'将来負担比率（分子）の構造'!I$41</f>
        <v>53263</v>
      </c>
      <c r="C66" s="163"/>
      <c r="D66" s="163"/>
      <c r="E66" s="163">
        <f>'将来負担比率（分子）の構造'!J$41</f>
        <v>51806</v>
      </c>
      <c r="F66" s="163"/>
      <c r="G66" s="163"/>
      <c r="H66" s="163">
        <f>'将来負担比率（分子）の構造'!K$41</f>
        <v>49041</v>
      </c>
      <c r="I66" s="163"/>
      <c r="J66" s="163"/>
      <c r="K66" s="163">
        <f>'将来負担比率（分子）の構造'!L$41</f>
        <v>47284</v>
      </c>
      <c r="L66" s="163"/>
      <c r="M66" s="163"/>
      <c r="N66" s="163">
        <f>'将来負担比率（分子）の構造'!M$41</f>
        <v>45096</v>
      </c>
      <c r="O66" s="163"/>
      <c r="P66" s="163"/>
    </row>
    <row r="67" spans="1:16" x14ac:dyDescent="0.2">
      <c r="A67" s="163" t="s">
        <v>71</v>
      </c>
      <c r="B67" s="163" t="e">
        <f>NA()</f>
        <v>#N/A</v>
      </c>
      <c r="C67" s="163">
        <f>IF(ISNUMBER('将来負担比率（分子）の構造'!I$53), IF('将来負担比率（分子）の構造'!I$53 &lt; 0, 0, '将来負担比率（分子）の構造'!I$53), NA())</f>
        <v>15471</v>
      </c>
      <c r="D67" s="163" t="e">
        <f>NA()</f>
        <v>#N/A</v>
      </c>
      <c r="E67" s="163" t="e">
        <f>NA()</f>
        <v>#N/A</v>
      </c>
      <c r="F67" s="163">
        <f>IF(ISNUMBER('将来負担比率（分子）の構造'!J$53), IF('将来負担比率（分子）の構造'!J$53 &lt; 0, 0, '将来負担比率（分子）の構造'!J$53), NA())</f>
        <v>12458</v>
      </c>
      <c r="G67" s="163" t="e">
        <f>NA()</f>
        <v>#N/A</v>
      </c>
      <c r="H67" s="163" t="e">
        <f>NA()</f>
        <v>#N/A</v>
      </c>
      <c r="I67" s="163">
        <f>IF(ISNUMBER('将来負担比率（分子）の構造'!K$53), IF('将来負担比率（分子）の構造'!K$53 &lt; 0, 0, '将来負担比率（分子）の構造'!K$53), NA())</f>
        <v>15004</v>
      </c>
      <c r="J67" s="163" t="e">
        <f>NA()</f>
        <v>#N/A</v>
      </c>
      <c r="K67" s="163" t="e">
        <f>NA()</f>
        <v>#N/A</v>
      </c>
      <c r="L67" s="163">
        <f>IF(ISNUMBER('将来負担比率（分子）の構造'!L$53), IF('将来負担比率（分子）の構造'!L$53 &lt; 0, 0, '将来負担比率（分子）の構造'!L$53), NA())</f>
        <v>12933</v>
      </c>
      <c r="M67" s="163" t="e">
        <f>NA()</f>
        <v>#N/A</v>
      </c>
      <c r="N67" s="163" t="e">
        <f>NA()</f>
        <v>#N/A</v>
      </c>
      <c r="O67" s="163">
        <f>IF(ISNUMBER('将来負担比率（分子）の構造'!M$53), IF('将来負担比率（分子）の構造'!M$53 &lt; 0, 0, '将来負担比率（分子）の構造'!M$53), NA())</f>
        <v>11317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6832</v>
      </c>
      <c r="C72" s="167">
        <f>基金残高に係る経年分析!G55</f>
        <v>7752</v>
      </c>
      <c r="D72" s="167">
        <f>基金残高に係る経年分析!H55</f>
        <v>6331</v>
      </c>
    </row>
    <row r="73" spans="1:16" x14ac:dyDescent="0.2">
      <c r="A73" s="166" t="s">
        <v>74</v>
      </c>
      <c r="B73" s="167">
        <f>基金残高に係る経年分析!F56</f>
        <v>908</v>
      </c>
      <c r="C73" s="167">
        <f>基金残高に係る経年分析!G56</f>
        <v>910</v>
      </c>
      <c r="D73" s="167">
        <f>基金残高に係る経年分析!H56</f>
        <v>1412</v>
      </c>
    </row>
    <row r="74" spans="1:16" x14ac:dyDescent="0.2">
      <c r="A74" s="166" t="s">
        <v>75</v>
      </c>
      <c r="B74" s="167">
        <f>基金残高に係る経年分析!F57</f>
        <v>9562</v>
      </c>
      <c r="C74" s="167">
        <f>基金残高に係る経年分析!G57</f>
        <v>9630</v>
      </c>
      <c r="D74" s="167">
        <f>基金残高に係る経年分析!H57</f>
        <v>10577</v>
      </c>
    </row>
  </sheetData>
  <sheetProtection algorithmName="SHA-512" hashValue="U1JeBVut/PbjudUuC3lmDdcckJgT++Zxv751NqHaaoKkwI+c0+3b3bOaiYczkM1ROhJ3Flzxsn91XVBoX8JXTA==" saltValue="bpppu3KnpIBA+wJoPzj2N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1" sqref="B1"/>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14670179</v>
      </c>
      <c r="S5" s="677"/>
      <c r="T5" s="677"/>
      <c r="U5" s="677"/>
      <c r="V5" s="677"/>
      <c r="W5" s="677"/>
      <c r="X5" s="677"/>
      <c r="Y5" s="702"/>
      <c r="Z5" s="715">
        <v>29</v>
      </c>
      <c r="AA5" s="715"/>
      <c r="AB5" s="715"/>
      <c r="AC5" s="715"/>
      <c r="AD5" s="716">
        <v>14670179</v>
      </c>
      <c r="AE5" s="716"/>
      <c r="AF5" s="716"/>
      <c r="AG5" s="716"/>
      <c r="AH5" s="716"/>
      <c r="AI5" s="716"/>
      <c r="AJ5" s="716"/>
      <c r="AK5" s="716"/>
      <c r="AL5" s="703">
        <v>51</v>
      </c>
      <c r="AM5" s="685"/>
      <c r="AN5" s="685"/>
      <c r="AO5" s="704"/>
      <c r="AP5" s="679" t="s">
        <v>215</v>
      </c>
      <c r="AQ5" s="680"/>
      <c r="AR5" s="680"/>
      <c r="AS5" s="680"/>
      <c r="AT5" s="680"/>
      <c r="AU5" s="680"/>
      <c r="AV5" s="680"/>
      <c r="AW5" s="680"/>
      <c r="AX5" s="680"/>
      <c r="AY5" s="680"/>
      <c r="AZ5" s="680"/>
      <c r="BA5" s="680"/>
      <c r="BB5" s="680"/>
      <c r="BC5" s="680"/>
      <c r="BD5" s="680"/>
      <c r="BE5" s="680"/>
      <c r="BF5" s="681"/>
      <c r="BG5" s="621">
        <v>14644664</v>
      </c>
      <c r="BH5" s="622"/>
      <c r="BI5" s="622"/>
      <c r="BJ5" s="622"/>
      <c r="BK5" s="622"/>
      <c r="BL5" s="622"/>
      <c r="BM5" s="622"/>
      <c r="BN5" s="623"/>
      <c r="BO5" s="659">
        <v>99.8</v>
      </c>
      <c r="BP5" s="659"/>
      <c r="BQ5" s="659"/>
      <c r="BR5" s="659"/>
      <c r="BS5" s="660" t="s">
        <v>122</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654586</v>
      </c>
      <c r="S6" s="622"/>
      <c r="T6" s="622"/>
      <c r="U6" s="622"/>
      <c r="V6" s="622"/>
      <c r="W6" s="622"/>
      <c r="X6" s="622"/>
      <c r="Y6" s="623"/>
      <c r="Z6" s="659">
        <v>1.3</v>
      </c>
      <c r="AA6" s="659"/>
      <c r="AB6" s="659"/>
      <c r="AC6" s="659"/>
      <c r="AD6" s="660">
        <v>654586</v>
      </c>
      <c r="AE6" s="660"/>
      <c r="AF6" s="660"/>
      <c r="AG6" s="660"/>
      <c r="AH6" s="660"/>
      <c r="AI6" s="660"/>
      <c r="AJ6" s="660"/>
      <c r="AK6" s="660"/>
      <c r="AL6" s="624">
        <v>2.2999999999999998</v>
      </c>
      <c r="AM6" s="625"/>
      <c r="AN6" s="625"/>
      <c r="AO6" s="661"/>
      <c r="AP6" s="618" t="s">
        <v>220</v>
      </c>
      <c r="AQ6" s="619"/>
      <c r="AR6" s="619"/>
      <c r="AS6" s="619"/>
      <c r="AT6" s="619"/>
      <c r="AU6" s="619"/>
      <c r="AV6" s="619"/>
      <c r="AW6" s="619"/>
      <c r="AX6" s="619"/>
      <c r="AY6" s="619"/>
      <c r="AZ6" s="619"/>
      <c r="BA6" s="619"/>
      <c r="BB6" s="619"/>
      <c r="BC6" s="619"/>
      <c r="BD6" s="619"/>
      <c r="BE6" s="619"/>
      <c r="BF6" s="620"/>
      <c r="BG6" s="621">
        <v>14644664</v>
      </c>
      <c r="BH6" s="622"/>
      <c r="BI6" s="622"/>
      <c r="BJ6" s="622"/>
      <c r="BK6" s="622"/>
      <c r="BL6" s="622"/>
      <c r="BM6" s="622"/>
      <c r="BN6" s="623"/>
      <c r="BO6" s="659">
        <v>99.8</v>
      </c>
      <c r="BP6" s="659"/>
      <c r="BQ6" s="659"/>
      <c r="BR6" s="659"/>
      <c r="BS6" s="660" t="s">
        <v>122</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262375</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262263</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5390</v>
      </c>
      <c r="S7" s="622"/>
      <c r="T7" s="622"/>
      <c r="U7" s="622"/>
      <c r="V7" s="622"/>
      <c r="W7" s="622"/>
      <c r="X7" s="622"/>
      <c r="Y7" s="623"/>
      <c r="Z7" s="659">
        <v>0</v>
      </c>
      <c r="AA7" s="659"/>
      <c r="AB7" s="659"/>
      <c r="AC7" s="659"/>
      <c r="AD7" s="660">
        <v>5390</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5412775</v>
      </c>
      <c r="BH7" s="622"/>
      <c r="BI7" s="622"/>
      <c r="BJ7" s="622"/>
      <c r="BK7" s="622"/>
      <c r="BL7" s="622"/>
      <c r="BM7" s="622"/>
      <c r="BN7" s="623"/>
      <c r="BO7" s="659">
        <v>36.9</v>
      </c>
      <c r="BP7" s="659"/>
      <c r="BQ7" s="659"/>
      <c r="BR7" s="659"/>
      <c r="BS7" s="660" t="s">
        <v>122</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9750805</v>
      </c>
      <c r="CS7" s="622"/>
      <c r="CT7" s="622"/>
      <c r="CU7" s="622"/>
      <c r="CV7" s="622"/>
      <c r="CW7" s="622"/>
      <c r="CX7" s="622"/>
      <c r="CY7" s="623"/>
      <c r="CZ7" s="659">
        <v>19.600000000000001</v>
      </c>
      <c r="DA7" s="659"/>
      <c r="DB7" s="659"/>
      <c r="DC7" s="659"/>
      <c r="DD7" s="627">
        <v>212222</v>
      </c>
      <c r="DE7" s="622"/>
      <c r="DF7" s="622"/>
      <c r="DG7" s="622"/>
      <c r="DH7" s="622"/>
      <c r="DI7" s="622"/>
      <c r="DJ7" s="622"/>
      <c r="DK7" s="622"/>
      <c r="DL7" s="622"/>
      <c r="DM7" s="622"/>
      <c r="DN7" s="622"/>
      <c r="DO7" s="622"/>
      <c r="DP7" s="623"/>
      <c r="DQ7" s="627">
        <v>7384284</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126003</v>
      </c>
      <c r="S8" s="622"/>
      <c r="T8" s="622"/>
      <c r="U8" s="622"/>
      <c r="V8" s="622"/>
      <c r="W8" s="622"/>
      <c r="X8" s="622"/>
      <c r="Y8" s="623"/>
      <c r="Z8" s="659">
        <v>0.2</v>
      </c>
      <c r="AA8" s="659"/>
      <c r="AB8" s="659"/>
      <c r="AC8" s="659"/>
      <c r="AD8" s="660">
        <v>126003</v>
      </c>
      <c r="AE8" s="660"/>
      <c r="AF8" s="660"/>
      <c r="AG8" s="660"/>
      <c r="AH8" s="660"/>
      <c r="AI8" s="660"/>
      <c r="AJ8" s="660"/>
      <c r="AK8" s="660"/>
      <c r="AL8" s="624">
        <v>0.4</v>
      </c>
      <c r="AM8" s="625"/>
      <c r="AN8" s="625"/>
      <c r="AO8" s="661"/>
      <c r="AP8" s="618" t="s">
        <v>226</v>
      </c>
      <c r="AQ8" s="619"/>
      <c r="AR8" s="619"/>
      <c r="AS8" s="619"/>
      <c r="AT8" s="619"/>
      <c r="AU8" s="619"/>
      <c r="AV8" s="619"/>
      <c r="AW8" s="619"/>
      <c r="AX8" s="619"/>
      <c r="AY8" s="619"/>
      <c r="AZ8" s="619"/>
      <c r="BA8" s="619"/>
      <c r="BB8" s="619"/>
      <c r="BC8" s="619"/>
      <c r="BD8" s="619"/>
      <c r="BE8" s="619"/>
      <c r="BF8" s="620"/>
      <c r="BG8" s="621">
        <v>143856</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16079074</v>
      </c>
      <c r="CS8" s="622"/>
      <c r="CT8" s="622"/>
      <c r="CU8" s="622"/>
      <c r="CV8" s="622"/>
      <c r="CW8" s="622"/>
      <c r="CX8" s="622"/>
      <c r="CY8" s="623"/>
      <c r="CZ8" s="659">
        <v>32.4</v>
      </c>
      <c r="DA8" s="659"/>
      <c r="DB8" s="659"/>
      <c r="DC8" s="659"/>
      <c r="DD8" s="627">
        <v>81582</v>
      </c>
      <c r="DE8" s="622"/>
      <c r="DF8" s="622"/>
      <c r="DG8" s="622"/>
      <c r="DH8" s="622"/>
      <c r="DI8" s="622"/>
      <c r="DJ8" s="622"/>
      <c r="DK8" s="622"/>
      <c r="DL8" s="622"/>
      <c r="DM8" s="622"/>
      <c r="DN8" s="622"/>
      <c r="DO8" s="622"/>
      <c r="DP8" s="623"/>
      <c r="DQ8" s="627">
        <v>9536299</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174215</v>
      </c>
      <c r="S9" s="622"/>
      <c r="T9" s="622"/>
      <c r="U9" s="622"/>
      <c r="V9" s="622"/>
      <c r="W9" s="622"/>
      <c r="X9" s="622"/>
      <c r="Y9" s="623"/>
      <c r="Z9" s="659">
        <v>0.3</v>
      </c>
      <c r="AA9" s="659"/>
      <c r="AB9" s="659"/>
      <c r="AC9" s="659"/>
      <c r="AD9" s="660">
        <v>174215</v>
      </c>
      <c r="AE9" s="660"/>
      <c r="AF9" s="660"/>
      <c r="AG9" s="660"/>
      <c r="AH9" s="660"/>
      <c r="AI9" s="660"/>
      <c r="AJ9" s="660"/>
      <c r="AK9" s="660"/>
      <c r="AL9" s="624">
        <v>0.6</v>
      </c>
      <c r="AM9" s="625"/>
      <c r="AN9" s="625"/>
      <c r="AO9" s="661"/>
      <c r="AP9" s="618" t="s">
        <v>229</v>
      </c>
      <c r="AQ9" s="619"/>
      <c r="AR9" s="619"/>
      <c r="AS9" s="619"/>
      <c r="AT9" s="619"/>
      <c r="AU9" s="619"/>
      <c r="AV9" s="619"/>
      <c r="AW9" s="619"/>
      <c r="AX9" s="619"/>
      <c r="AY9" s="619"/>
      <c r="AZ9" s="619"/>
      <c r="BA9" s="619"/>
      <c r="BB9" s="619"/>
      <c r="BC9" s="619"/>
      <c r="BD9" s="619"/>
      <c r="BE9" s="619"/>
      <c r="BF9" s="620"/>
      <c r="BG9" s="621">
        <v>4009663</v>
      </c>
      <c r="BH9" s="622"/>
      <c r="BI9" s="622"/>
      <c r="BJ9" s="622"/>
      <c r="BK9" s="622"/>
      <c r="BL9" s="622"/>
      <c r="BM9" s="622"/>
      <c r="BN9" s="623"/>
      <c r="BO9" s="659">
        <v>27.3</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4762448</v>
      </c>
      <c r="CS9" s="622"/>
      <c r="CT9" s="622"/>
      <c r="CU9" s="622"/>
      <c r="CV9" s="622"/>
      <c r="CW9" s="622"/>
      <c r="CX9" s="622"/>
      <c r="CY9" s="623"/>
      <c r="CZ9" s="659">
        <v>9.6</v>
      </c>
      <c r="DA9" s="659"/>
      <c r="DB9" s="659"/>
      <c r="DC9" s="659"/>
      <c r="DD9" s="627">
        <v>202941</v>
      </c>
      <c r="DE9" s="622"/>
      <c r="DF9" s="622"/>
      <c r="DG9" s="622"/>
      <c r="DH9" s="622"/>
      <c r="DI9" s="622"/>
      <c r="DJ9" s="622"/>
      <c r="DK9" s="622"/>
      <c r="DL9" s="622"/>
      <c r="DM9" s="622"/>
      <c r="DN9" s="622"/>
      <c r="DO9" s="622"/>
      <c r="DP9" s="623"/>
      <c r="DQ9" s="627">
        <v>3809119</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309916</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60769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20574</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2405772</v>
      </c>
      <c r="S11" s="622"/>
      <c r="T11" s="622"/>
      <c r="U11" s="622"/>
      <c r="V11" s="622"/>
      <c r="W11" s="622"/>
      <c r="X11" s="622"/>
      <c r="Y11" s="623"/>
      <c r="Z11" s="624">
        <v>4.8</v>
      </c>
      <c r="AA11" s="625"/>
      <c r="AB11" s="625"/>
      <c r="AC11" s="626"/>
      <c r="AD11" s="627">
        <v>2405772</v>
      </c>
      <c r="AE11" s="622"/>
      <c r="AF11" s="622"/>
      <c r="AG11" s="622"/>
      <c r="AH11" s="622"/>
      <c r="AI11" s="622"/>
      <c r="AJ11" s="622"/>
      <c r="AK11" s="623"/>
      <c r="AL11" s="624">
        <v>8.4</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949340</v>
      </c>
      <c r="BH11" s="622"/>
      <c r="BI11" s="622"/>
      <c r="BJ11" s="622"/>
      <c r="BK11" s="622"/>
      <c r="BL11" s="622"/>
      <c r="BM11" s="622"/>
      <c r="BN11" s="623"/>
      <c r="BO11" s="659">
        <v>6.5</v>
      </c>
      <c r="BP11" s="659"/>
      <c r="BQ11" s="659"/>
      <c r="BR11" s="659"/>
      <c r="BS11" s="660" t="s">
        <v>122</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2065466</v>
      </c>
      <c r="CS11" s="622"/>
      <c r="CT11" s="622"/>
      <c r="CU11" s="622"/>
      <c r="CV11" s="622"/>
      <c r="CW11" s="622"/>
      <c r="CX11" s="622"/>
      <c r="CY11" s="623"/>
      <c r="CZ11" s="659">
        <v>4.2</v>
      </c>
      <c r="DA11" s="659"/>
      <c r="DB11" s="659"/>
      <c r="DC11" s="659"/>
      <c r="DD11" s="627">
        <v>268072</v>
      </c>
      <c r="DE11" s="622"/>
      <c r="DF11" s="622"/>
      <c r="DG11" s="622"/>
      <c r="DH11" s="622"/>
      <c r="DI11" s="622"/>
      <c r="DJ11" s="622"/>
      <c r="DK11" s="622"/>
      <c r="DL11" s="622"/>
      <c r="DM11" s="622"/>
      <c r="DN11" s="622"/>
      <c r="DO11" s="622"/>
      <c r="DP11" s="623"/>
      <c r="DQ11" s="627">
        <v>1237181</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v>185354</v>
      </c>
      <c r="S12" s="622"/>
      <c r="T12" s="622"/>
      <c r="U12" s="622"/>
      <c r="V12" s="622"/>
      <c r="W12" s="622"/>
      <c r="X12" s="622"/>
      <c r="Y12" s="623"/>
      <c r="Z12" s="659">
        <v>0.4</v>
      </c>
      <c r="AA12" s="659"/>
      <c r="AB12" s="659"/>
      <c r="AC12" s="659"/>
      <c r="AD12" s="660">
        <v>185354</v>
      </c>
      <c r="AE12" s="660"/>
      <c r="AF12" s="660"/>
      <c r="AG12" s="660"/>
      <c r="AH12" s="660"/>
      <c r="AI12" s="660"/>
      <c r="AJ12" s="660"/>
      <c r="AK12" s="660"/>
      <c r="AL12" s="624">
        <v>0.6</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8156377</v>
      </c>
      <c r="BH12" s="622"/>
      <c r="BI12" s="622"/>
      <c r="BJ12" s="622"/>
      <c r="BK12" s="622"/>
      <c r="BL12" s="622"/>
      <c r="BM12" s="622"/>
      <c r="BN12" s="623"/>
      <c r="BO12" s="659">
        <v>55.6</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1001843</v>
      </c>
      <c r="CS12" s="622"/>
      <c r="CT12" s="622"/>
      <c r="CU12" s="622"/>
      <c r="CV12" s="622"/>
      <c r="CW12" s="622"/>
      <c r="CX12" s="622"/>
      <c r="CY12" s="623"/>
      <c r="CZ12" s="659">
        <v>2</v>
      </c>
      <c r="DA12" s="659"/>
      <c r="DB12" s="659"/>
      <c r="DC12" s="659"/>
      <c r="DD12" s="627">
        <v>21221</v>
      </c>
      <c r="DE12" s="622"/>
      <c r="DF12" s="622"/>
      <c r="DG12" s="622"/>
      <c r="DH12" s="622"/>
      <c r="DI12" s="622"/>
      <c r="DJ12" s="622"/>
      <c r="DK12" s="622"/>
      <c r="DL12" s="622"/>
      <c r="DM12" s="622"/>
      <c r="DN12" s="622"/>
      <c r="DO12" s="622"/>
      <c r="DP12" s="623"/>
      <c r="DQ12" s="627">
        <v>436771</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8145916</v>
      </c>
      <c r="BH13" s="622"/>
      <c r="BI13" s="622"/>
      <c r="BJ13" s="622"/>
      <c r="BK13" s="622"/>
      <c r="BL13" s="622"/>
      <c r="BM13" s="622"/>
      <c r="BN13" s="623"/>
      <c r="BO13" s="659">
        <v>55.5</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4216615</v>
      </c>
      <c r="CS13" s="622"/>
      <c r="CT13" s="622"/>
      <c r="CU13" s="622"/>
      <c r="CV13" s="622"/>
      <c r="CW13" s="622"/>
      <c r="CX13" s="622"/>
      <c r="CY13" s="623"/>
      <c r="CZ13" s="659">
        <v>8.5</v>
      </c>
      <c r="DA13" s="659"/>
      <c r="DB13" s="659"/>
      <c r="DC13" s="659"/>
      <c r="DD13" s="627">
        <v>2700676</v>
      </c>
      <c r="DE13" s="622"/>
      <c r="DF13" s="622"/>
      <c r="DG13" s="622"/>
      <c r="DH13" s="622"/>
      <c r="DI13" s="622"/>
      <c r="DJ13" s="622"/>
      <c r="DK13" s="622"/>
      <c r="DL13" s="622"/>
      <c r="DM13" s="622"/>
      <c r="DN13" s="622"/>
      <c r="DO13" s="622"/>
      <c r="DP13" s="623"/>
      <c r="DQ13" s="627">
        <v>1596120</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399008</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1924189</v>
      </c>
      <c r="CS14" s="622"/>
      <c r="CT14" s="622"/>
      <c r="CU14" s="622"/>
      <c r="CV14" s="622"/>
      <c r="CW14" s="622"/>
      <c r="CX14" s="622"/>
      <c r="CY14" s="623"/>
      <c r="CZ14" s="659">
        <v>3.9</v>
      </c>
      <c r="DA14" s="659"/>
      <c r="DB14" s="659"/>
      <c r="DC14" s="659"/>
      <c r="DD14" s="627">
        <v>182199</v>
      </c>
      <c r="DE14" s="622"/>
      <c r="DF14" s="622"/>
      <c r="DG14" s="622"/>
      <c r="DH14" s="622"/>
      <c r="DI14" s="622"/>
      <c r="DJ14" s="622"/>
      <c r="DK14" s="622"/>
      <c r="DL14" s="622"/>
      <c r="DM14" s="622"/>
      <c r="DN14" s="622"/>
      <c r="DO14" s="622"/>
      <c r="DP14" s="623"/>
      <c r="DQ14" s="627">
        <v>1631546</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v>102093</v>
      </c>
      <c r="S15" s="622"/>
      <c r="T15" s="622"/>
      <c r="U15" s="622"/>
      <c r="V15" s="622"/>
      <c r="W15" s="622"/>
      <c r="X15" s="622"/>
      <c r="Y15" s="623"/>
      <c r="Z15" s="659">
        <v>0.2</v>
      </c>
      <c r="AA15" s="659"/>
      <c r="AB15" s="659"/>
      <c r="AC15" s="659"/>
      <c r="AD15" s="660">
        <v>102093</v>
      </c>
      <c r="AE15" s="660"/>
      <c r="AF15" s="660"/>
      <c r="AG15" s="660"/>
      <c r="AH15" s="660"/>
      <c r="AI15" s="660"/>
      <c r="AJ15" s="660"/>
      <c r="AK15" s="660"/>
      <c r="AL15" s="624">
        <v>0.4</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676480</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3939973</v>
      </c>
      <c r="CS15" s="622"/>
      <c r="CT15" s="622"/>
      <c r="CU15" s="622"/>
      <c r="CV15" s="622"/>
      <c r="CW15" s="622"/>
      <c r="CX15" s="622"/>
      <c r="CY15" s="623"/>
      <c r="CZ15" s="659">
        <v>7.9</v>
      </c>
      <c r="DA15" s="659"/>
      <c r="DB15" s="659"/>
      <c r="DC15" s="659"/>
      <c r="DD15" s="627">
        <v>516533</v>
      </c>
      <c r="DE15" s="622"/>
      <c r="DF15" s="622"/>
      <c r="DG15" s="622"/>
      <c r="DH15" s="622"/>
      <c r="DI15" s="622"/>
      <c r="DJ15" s="622"/>
      <c r="DK15" s="622"/>
      <c r="DL15" s="622"/>
      <c r="DM15" s="622"/>
      <c r="DN15" s="622"/>
      <c r="DO15" s="622"/>
      <c r="DP15" s="623"/>
      <c r="DQ15" s="627">
        <v>3030978</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327716</v>
      </c>
      <c r="S16" s="622"/>
      <c r="T16" s="622"/>
      <c r="U16" s="622"/>
      <c r="V16" s="622"/>
      <c r="W16" s="622"/>
      <c r="X16" s="622"/>
      <c r="Y16" s="623"/>
      <c r="Z16" s="659">
        <v>0.6</v>
      </c>
      <c r="AA16" s="659"/>
      <c r="AB16" s="659"/>
      <c r="AC16" s="659"/>
      <c r="AD16" s="660">
        <v>327716</v>
      </c>
      <c r="AE16" s="660"/>
      <c r="AF16" s="660"/>
      <c r="AG16" s="660"/>
      <c r="AH16" s="660"/>
      <c r="AI16" s="660"/>
      <c r="AJ16" s="660"/>
      <c r="AK16" s="660"/>
      <c r="AL16" s="624">
        <v>1.1000000000000001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v>24</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198027</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99436</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468322</v>
      </c>
      <c r="S17" s="622"/>
      <c r="T17" s="622"/>
      <c r="U17" s="622"/>
      <c r="V17" s="622"/>
      <c r="W17" s="622"/>
      <c r="X17" s="622"/>
      <c r="Y17" s="623"/>
      <c r="Z17" s="659">
        <v>0.9</v>
      </c>
      <c r="AA17" s="659"/>
      <c r="AB17" s="659"/>
      <c r="AC17" s="659"/>
      <c r="AD17" s="660">
        <v>468322</v>
      </c>
      <c r="AE17" s="660"/>
      <c r="AF17" s="660"/>
      <c r="AG17" s="660"/>
      <c r="AH17" s="660"/>
      <c r="AI17" s="660"/>
      <c r="AJ17" s="660"/>
      <c r="AK17" s="660"/>
      <c r="AL17" s="624">
        <v>1.6</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5397884</v>
      </c>
      <c r="CS17" s="622"/>
      <c r="CT17" s="622"/>
      <c r="CU17" s="622"/>
      <c r="CV17" s="622"/>
      <c r="CW17" s="622"/>
      <c r="CX17" s="622"/>
      <c r="CY17" s="623"/>
      <c r="CZ17" s="659">
        <v>10.9</v>
      </c>
      <c r="DA17" s="659"/>
      <c r="DB17" s="659"/>
      <c r="DC17" s="659"/>
      <c r="DD17" s="627" t="s">
        <v>122</v>
      </c>
      <c r="DE17" s="622"/>
      <c r="DF17" s="622"/>
      <c r="DG17" s="622"/>
      <c r="DH17" s="622"/>
      <c r="DI17" s="622"/>
      <c r="DJ17" s="622"/>
      <c r="DK17" s="622"/>
      <c r="DL17" s="622"/>
      <c r="DM17" s="622"/>
      <c r="DN17" s="622"/>
      <c r="DO17" s="622"/>
      <c r="DP17" s="623"/>
      <c r="DQ17" s="627">
        <v>5303150</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70179</v>
      </c>
      <c r="S18" s="622"/>
      <c r="T18" s="622"/>
      <c r="U18" s="622"/>
      <c r="V18" s="622"/>
      <c r="W18" s="622"/>
      <c r="X18" s="622"/>
      <c r="Y18" s="623"/>
      <c r="Z18" s="659">
        <v>0.1</v>
      </c>
      <c r="AA18" s="659"/>
      <c r="AB18" s="659"/>
      <c r="AC18" s="659"/>
      <c r="AD18" s="660">
        <v>70179</v>
      </c>
      <c r="AE18" s="660"/>
      <c r="AF18" s="660"/>
      <c r="AG18" s="660"/>
      <c r="AH18" s="660"/>
      <c r="AI18" s="660"/>
      <c r="AJ18" s="660"/>
      <c r="AK18" s="660"/>
      <c r="AL18" s="624">
        <v>0.2</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375339</v>
      </c>
      <c r="S19" s="622"/>
      <c r="T19" s="622"/>
      <c r="U19" s="622"/>
      <c r="V19" s="622"/>
      <c r="W19" s="622"/>
      <c r="X19" s="622"/>
      <c r="Y19" s="623"/>
      <c r="Z19" s="659">
        <v>0.7</v>
      </c>
      <c r="AA19" s="659"/>
      <c r="AB19" s="659"/>
      <c r="AC19" s="659"/>
      <c r="AD19" s="660">
        <v>375339</v>
      </c>
      <c r="AE19" s="660"/>
      <c r="AF19" s="660"/>
      <c r="AG19" s="660"/>
      <c r="AH19" s="660"/>
      <c r="AI19" s="660"/>
      <c r="AJ19" s="660"/>
      <c r="AK19" s="660"/>
      <c r="AL19" s="624">
        <v>1.3</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25515</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261</v>
      </c>
      <c r="C20" s="697"/>
      <c r="D20" s="697"/>
      <c r="E20" s="697"/>
      <c r="F20" s="697"/>
      <c r="G20" s="697"/>
      <c r="H20" s="697"/>
      <c r="I20" s="697"/>
      <c r="J20" s="697"/>
      <c r="K20" s="697"/>
      <c r="L20" s="697"/>
      <c r="M20" s="697"/>
      <c r="N20" s="697"/>
      <c r="O20" s="697"/>
      <c r="P20" s="697"/>
      <c r="Q20" s="698"/>
      <c r="R20" s="621">
        <v>22804</v>
      </c>
      <c r="S20" s="622"/>
      <c r="T20" s="622"/>
      <c r="U20" s="622"/>
      <c r="V20" s="622"/>
      <c r="W20" s="622"/>
      <c r="X20" s="622"/>
      <c r="Y20" s="623"/>
      <c r="Z20" s="659">
        <v>0</v>
      </c>
      <c r="AA20" s="659"/>
      <c r="AB20" s="659"/>
      <c r="AC20" s="659"/>
      <c r="AD20" s="660">
        <v>22804</v>
      </c>
      <c r="AE20" s="660"/>
      <c r="AF20" s="660"/>
      <c r="AG20" s="660"/>
      <c r="AH20" s="660"/>
      <c r="AI20" s="660"/>
      <c r="AJ20" s="660"/>
      <c r="AK20" s="660"/>
      <c r="AL20" s="624">
        <v>0.1</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25515</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49659468</v>
      </c>
      <c r="CS20" s="622"/>
      <c r="CT20" s="622"/>
      <c r="CU20" s="622"/>
      <c r="CV20" s="622"/>
      <c r="CW20" s="622"/>
      <c r="CX20" s="622"/>
      <c r="CY20" s="623"/>
      <c r="CZ20" s="659">
        <v>100</v>
      </c>
      <c r="DA20" s="659"/>
      <c r="DB20" s="659"/>
      <c r="DC20" s="659"/>
      <c r="DD20" s="627">
        <v>4185446</v>
      </c>
      <c r="DE20" s="622"/>
      <c r="DF20" s="622"/>
      <c r="DG20" s="622"/>
      <c r="DH20" s="622"/>
      <c r="DI20" s="622"/>
      <c r="DJ20" s="622"/>
      <c r="DK20" s="622"/>
      <c r="DL20" s="622"/>
      <c r="DM20" s="622"/>
      <c r="DN20" s="622"/>
      <c r="DO20" s="622"/>
      <c r="DP20" s="623"/>
      <c r="DQ20" s="627">
        <v>34347721</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11060412</v>
      </c>
      <c r="S21" s="622"/>
      <c r="T21" s="622"/>
      <c r="U21" s="622"/>
      <c r="V21" s="622"/>
      <c r="W21" s="622"/>
      <c r="X21" s="622"/>
      <c r="Y21" s="623"/>
      <c r="Z21" s="659">
        <v>21.9</v>
      </c>
      <c r="AA21" s="659"/>
      <c r="AB21" s="659"/>
      <c r="AC21" s="659"/>
      <c r="AD21" s="660">
        <v>9426843</v>
      </c>
      <c r="AE21" s="660"/>
      <c r="AF21" s="660"/>
      <c r="AG21" s="660"/>
      <c r="AH21" s="660"/>
      <c r="AI21" s="660"/>
      <c r="AJ21" s="660"/>
      <c r="AK21" s="660"/>
      <c r="AL21" s="624">
        <v>32.799999999999997</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25515</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9426843</v>
      </c>
      <c r="S22" s="622"/>
      <c r="T22" s="622"/>
      <c r="U22" s="622"/>
      <c r="V22" s="622"/>
      <c r="W22" s="622"/>
      <c r="X22" s="622"/>
      <c r="Y22" s="623"/>
      <c r="Z22" s="659">
        <v>18.7</v>
      </c>
      <c r="AA22" s="659"/>
      <c r="AB22" s="659"/>
      <c r="AC22" s="659"/>
      <c r="AD22" s="660">
        <v>9426843</v>
      </c>
      <c r="AE22" s="660"/>
      <c r="AF22" s="660"/>
      <c r="AG22" s="660"/>
      <c r="AH22" s="660"/>
      <c r="AI22" s="660"/>
      <c r="AJ22" s="660"/>
      <c r="AK22" s="660"/>
      <c r="AL22" s="624">
        <v>32.799999999999997</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1633569</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23369492</v>
      </c>
      <c r="CS24" s="677"/>
      <c r="CT24" s="677"/>
      <c r="CU24" s="677"/>
      <c r="CV24" s="677"/>
      <c r="CW24" s="677"/>
      <c r="CX24" s="677"/>
      <c r="CY24" s="702"/>
      <c r="CZ24" s="703">
        <v>47.1</v>
      </c>
      <c r="DA24" s="685"/>
      <c r="DB24" s="685"/>
      <c r="DC24" s="705"/>
      <c r="DD24" s="701">
        <v>17404417</v>
      </c>
      <c r="DE24" s="677"/>
      <c r="DF24" s="677"/>
      <c r="DG24" s="677"/>
      <c r="DH24" s="677"/>
      <c r="DI24" s="677"/>
      <c r="DJ24" s="677"/>
      <c r="DK24" s="702"/>
      <c r="DL24" s="701">
        <v>17003005</v>
      </c>
      <c r="DM24" s="677"/>
      <c r="DN24" s="677"/>
      <c r="DO24" s="677"/>
      <c r="DP24" s="677"/>
      <c r="DQ24" s="677"/>
      <c r="DR24" s="677"/>
      <c r="DS24" s="677"/>
      <c r="DT24" s="677"/>
      <c r="DU24" s="677"/>
      <c r="DV24" s="702"/>
      <c r="DW24" s="703">
        <v>58.9</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30180042</v>
      </c>
      <c r="S25" s="622"/>
      <c r="T25" s="622"/>
      <c r="U25" s="622"/>
      <c r="V25" s="622"/>
      <c r="W25" s="622"/>
      <c r="X25" s="622"/>
      <c r="Y25" s="623"/>
      <c r="Z25" s="659">
        <v>59.7</v>
      </c>
      <c r="AA25" s="659"/>
      <c r="AB25" s="659"/>
      <c r="AC25" s="659"/>
      <c r="AD25" s="660">
        <v>28546473</v>
      </c>
      <c r="AE25" s="660"/>
      <c r="AF25" s="660"/>
      <c r="AG25" s="660"/>
      <c r="AH25" s="660"/>
      <c r="AI25" s="660"/>
      <c r="AJ25" s="660"/>
      <c r="AK25" s="660"/>
      <c r="AL25" s="624">
        <v>99.2</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9777590</v>
      </c>
      <c r="CS25" s="634"/>
      <c r="CT25" s="634"/>
      <c r="CU25" s="634"/>
      <c r="CV25" s="634"/>
      <c r="CW25" s="634"/>
      <c r="CX25" s="634"/>
      <c r="CY25" s="635"/>
      <c r="CZ25" s="624">
        <v>19.7</v>
      </c>
      <c r="DA25" s="636"/>
      <c r="DB25" s="636"/>
      <c r="DC25" s="637"/>
      <c r="DD25" s="627">
        <v>9048359</v>
      </c>
      <c r="DE25" s="634"/>
      <c r="DF25" s="634"/>
      <c r="DG25" s="634"/>
      <c r="DH25" s="634"/>
      <c r="DI25" s="634"/>
      <c r="DJ25" s="634"/>
      <c r="DK25" s="635"/>
      <c r="DL25" s="627">
        <v>8973181</v>
      </c>
      <c r="DM25" s="634"/>
      <c r="DN25" s="634"/>
      <c r="DO25" s="634"/>
      <c r="DP25" s="634"/>
      <c r="DQ25" s="634"/>
      <c r="DR25" s="634"/>
      <c r="DS25" s="634"/>
      <c r="DT25" s="634"/>
      <c r="DU25" s="634"/>
      <c r="DV25" s="635"/>
      <c r="DW25" s="624">
        <v>31.1</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6861</v>
      </c>
      <c r="S26" s="622"/>
      <c r="T26" s="622"/>
      <c r="U26" s="622"/>
      <c r="V26" s="622"/>
      <c r="W26" s="622"/>
      <c r="X26" s="622"/>
      <c r="Y26" s="623"/>
      <c r="Z26" s="659">
        <v>0</v>
      </c>
      <c r="AA26" s="659"/>
      <c r="AB26" s="659"/>
      <c r="AC26" s="659"/>
      <c r="AD26" s="660">
        <v>6861</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5698597</v>
      </c>
      <c r="CS26" s="622"/>
      <c r="CT26" s="622"/>
      <c r="CU26" s="622"/>
      <c r="CV26" s="622"/>
      <c r="CW26" s="622"/>
      <c r="CX26" s="622"/>
      <c r="CY26" s="623"/>
      <c r="CZ26" s="624">
        <v>11.5</v>
      </c>
      <c r="DA26" s="636"/>
      <c r="DB26" s="636"/>
      <c r="DC26" s="637"/>
      <c r="DD26" s="627">
        <v>5308373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415556</v>
      </c>
      <c r="S27" s="622"/>
      <c r="T27" s="622"/>
      <c r="U27" s="622"/>
      <c r="V27" s="622"/>
      <c r="W27" s="622"/>
      <c r="X27" s="622"/>
      <c r="Y27" s="623"/>
      <c r="Z27" s="659">
        <v>0.8</v>
      </c>
      <c r="AA27" s="659"/>
      <c r="AB27" s="659"/>
      <c r="AC27" s="659"/>
      <c r="AD27" s="660">
        <v>88770</v>
      </c>
      <c r="AE27" s="660"/>
      <c r="AF27" s="660"/>
      <c r="AG27" s="660"/>
      <c r="AH27" s="660"/>
      <c r="AI27" s="660"/>
      <c r="AJ27" s="660"/>
      <c r="AK27" s="660"/>
      <c r="AL27" s="624">
        <v>0.3</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14670179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8194018</v>
      </c>
      <c r="CS27" s="634"/>
      <c r="CT27" s="634"/>
      <c r="CU27" s="634"/>
      <c r="CV27" s="634"/>
      <c r="CW27" s="634"/>
      <c r="CX27" s="634"/>
      <c r="CY27" s="635"/>
      <c r="CZ27" s="624">
        <v>16.5</v>
      </c>
      <c r="DA27" s="636"/>
      <c r="DB27" s="636"/>
      <c r="DC27" s="637"/>
      <c r="DD27" s="627">
        <v>3052908</v>
      </c>
      <c r="DE27" s="634"/>
      <c r="DF27" s="634"/>
      <c r="DG27" s="634"/>
      <c r="DH27" s="634"/>
      <c r="DI27" s="634"/>
      <c r="DJ27" s="634"/>
      <c r="DK27" s="635"/>
      <c r="DL27" s="627">
        <v>2726674</v>
      </c>
      <c r="DM27" s="634"/>
      <c r="DN27" s="634"/>
      <c r="DO27" s="634"/>
      <c r="DP27" s="634"/>
      <c r="DQ27" s="634"/>
      <c r="DR27" s="634"/>
      <c r="DS27" s="634"/>
      <c r="DT27" s="634"/>
      <c r="DU27" s="634"/>
      <c r="DV27" s="635"/>
      <c r="DW27" s="624">
        <v>9.4</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242436</v>
      </c>
      <c r="S28" s="622"/>
      <c r="T28" s="622"/>
      <c r="U28" s="622"/>
      <c r="V28" s="622"/>
      <c r="W28" s="622"/>
      <c r="X28" s="622"/>
      <c r="Y28" s="623"/>
      <c r="Z28" s="659">
        <v>0.5</v>
      </c>
      <c r="AA28" s="659"/>
      <c r="AB28" s="659"/>
      <c r="AC28" s="659"/>
      <c r="AD28" s="660">
        <v>99953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5397884</v>
      </c>
      <c r="CS28" s="622"/>
      <c r="CT28" s="622"/>
      <c r="CU28" s="622"/>
      <c r="CV28" s="622"/>
      <c r="CW28" s="622"/>
      <c r="CX28" s="622"/>
      <c r="CY28" s="623"/>
      <c r="CZ28" s="624">
        <v>10.9</v>
      </c>
      <c r="DA28" s="636"/>
      <c r="DB28" s="636"/>
      <c r="DC28" s="637"/>
      <c r="DD28" s="627">
        <v>5303150</v>
      </c>
      <c r="DE28" s="622"/>
      <c r="DF28" s="622"/>
      <c r="DG28" s="622"/>
      <c r="DH28" s="622"/>
      <c r="DI28" s="622"/>
      <c r="DJ28" s="622"/>
      <c r="DK28" s="623"/>
      <c r="DL28" s="627">
        <v>5303150</v>
      </c>
      <c r="DM28" s="622"/>
      <c r="DN28" s="622"/>
      <c r="DO28" s="622"/>
      <c r="DP28" s="622"/>
      <c r="DQ28" s="622"/>
      <c r="DR28" s="622"/>
      <c r="DS28" s="622"/>
      <c r="DT28" s="622"/>
      <c r="DU28" s="622"/>
      <c r="DV28" s="623"/>
      <c r="DW28" s="624">
        <v>18.399999999999999</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243792</v>
      </c>
      <c r="S29" s="622"/>
      <c r="T29" s="622"/>
      <c r="U29" s="622"/>
      <c r="V29" s="622"/>
      <c r="W29" s="622"/>
      <c r="X29" s="622"/>
      <c r="Y29" s="623"/>
      <c r="Z29" s="659">
        <v>0.5</v>
      </c>
      <c r="AA29" s="659"/>
      <c r="AB29" s="659"/>
      <c r="AC29" s="659"/>
      <c r="AD29" s="660">
        <v>158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5397681</v>
      </c>
      <c r="CS29" s="634"/>
      <c r="CT29" s="634"/>
      <c r="CU29" s="634"/>
      <c r="CV29" s="634"/>
      <c r="CW29" s="634"/>
      <c r="CX29" s="634"/>
      <c r="CY29" s="635"/>
      <c r="CZ29" s="624">
        <v>10.9</v>
      </c>
      <c r="DA29" s="636"/>
      <c r="DB29" s="636"/>
      <c r="DC29" s="637"/>
      <c r="DD29" s="627">
        <v>5302947</v>
      </c>
      <c r="DE29" s="634"/>
      <c r="DF29" s="634"/>
      <c r="DG29" s="634"/>
      <c r="DH29" s="634"/>
      <c r="DI29" s="634"/>
      <c r="DJ29" s="634"/>
      <c r="DK29" s="635"/>
      <c r="DL29" s="627">
        <v>5302947</v>
      </c>
      <c r="DM29" s="634"/>
      <c r="DN29" s="634"/>
      <c r="DO29" s="634"/>
      <c r="DP29" s="634"/>
      <c r="DQ29" s="634"/>
      <c r="DR29" s="634"/>
      <c r="DS29" s="634"/>
      <c r="DT29" s="634"/>
      <c r="DU29" s="634"/>
      <c r="DV29" s="635"/>
      <c r="DW29" s="624">
        <v>18.399999999999999</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7116674</v>
      </c>
      <c r="S30" s="622"/>
      <c r="T30" s="622"/>
      <c r="U30" s="622"/>
      <c r="V30" s="622"/>
      <c r="W30" s="622"/>
      <c r="X30" s="622"/>
      <c r="Y30" s="623"/>
      <c r="Z30" s="659">
        <v>14.1</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5198662</v>
      </c>
      <c r="CS30" s="622"/>
      <c r="CT30" s="622"/>
      <c r="CU30" s="622"/>
      <c r="CV30" s="622"/>
      <c r="CW30" s="622"/>
      <c r="CX30" s="622"/>
      <c r="CY30" s="623"/>
      <c r="CZ30" s="624">
        <v>10.5</v>
      </c>
      <c r="DA30" s="636"/>
      <c r="DB30" s="636"/>
      <c r="DC30" s="637"/>
      <c r="DD30" s="627">
        <v>5103928</v>
      </c>
      <c r="DE30" s="622"/>
      <c r="DF30" s="622"/>
      <c r="DG30" s="622"/>
      <c r="DH30" s="622"/>
      <c r="DI30" s="622"/>
      <c r="DJ30" s="622"/>
      <c r="DK30" s="623"/>
      <c r="DL30" s="627">
        <v>5103928</v>
      </c>
      <c r="DM30" s="622"/>
      <c r="DN30" s="622"/>
      <c r="DO30" s="622"/>
      <c r="DP30" s="622"/>
      <c r="DQ30" s="622"/>
      <c r="DR30" s="622"/>
      <c r="DS30" s="622"/>
      <c r="DT30" s="622"/>
      <c r="DU30" s="622"/>
      <c r="DV30" s="623"/>
      <c r="DW30" s="624">
        <v>17.7</v>
      </c>
      <c r="DX30" s="636"/>
      <c r="DY30" s="636"/>
      <c r="DZ30" s="636"/>
      <c r="EA30" s="636"/>
      <c r="EB30" s="636"/>
      <c r="EC30" s="648"/>
    </row>
    <row r="31" spans="2:133" ht="11.25" customHeight="1" x14ac:dyDescent="0.2">
      <c r="B31" s="696" t="s">
        <v>296</v>
      </c>
      <c r="C31" s="697"/>
      <c r="D31" s="697"/>
      <c r="E31" s="697"/>
      <c r="F31" s="697"/>
      <c r="G31" s="697"/>
      <c r="H31" s="697"/>
      <c r="I31" s="697"/>
      <c r="J31" s="697"/>
      <c r="K31" s="697"/>
      <c r="L31" s="697"/>
      <c r="M31" s="697"/>
      <c r="N31" s="697"/>
      <c r="O31" s="697"/>
      <c r="P31" s="697"/>
      <c r="Q31" s="698"/>
      <c r="R31" s="621">
        <v>1723</v>
      </c>
      <c r="S31" s="622"/>
      <c r="T31" s="622"/>
      <c r="U31" s="622"/>
      <c r="V31" s="622"/>
      <c r="W31" s="622"/>
      <c r="X31" s="622"/>
      <c r="Y31" s="623"/>
      <c r="Z31" s="659">
        <v>0</v>
      </c>
      <c r="AA31" s="659"/>
      <c r="AB31" s="659"/>
      <c r="AC31" s="659"/>
      <c r="AD31" s="660">
        <v>1723</v>
      </c>
      <c r="AE31" s="660"/>
      <c r="AF31" s="660"/>
      <c r="AG31" s="660"/>
      <c r="AH31" s="660"/>
      <c r="AI31" s="660"/>
      <c r="AJ31" s="660"/>
      <c r="AK31" s="660"/>
      <c r="AL31" s="624">
        <v>0</v>
      </c>
      <c r="AM31" s="625"/>
      <c r="AN31" s="625"/>
      <c r="AO31" s="661"/>
      <c r="AP31" s="687" t="s">
        <v>297</v>
      </c>
      <c r="AQ31" s="688"/>
      <c r="AR31" s="688"/>
      <c r="AS31" s="688"/>
      <c r="AT31" s="689" t="s">
        <v>298</v>
      </c>
      <c r="AU31" s="206"/>
      <c r="AV31" s="206"/>
      <c r="AW31" s="206"/>
      <c r="AX31" s="679" t="s">
        <v>176</v>
      </c>
      <c r="AY31" s="680"/>
      <c r="AZ31" s="680"/>
      <c r="BA31" s="680"/>
      <c r="BB31" s="680"/>
      <c r="BC31" s="680"/>
      <c r="BD31" s="680"/>
      <c r="BE31" s="680"/>
      <c r="BF31" s="681"/>
      <c r="BG31" s="683">
        <v>99.4</v>
      </c>
      <c r="BH31" s="684"/>
      <c r="BI31" s="684"/>
      <c r="BJ31" s="684"/>
      <c r="BK31" s="684"/>
      <c r="BL31" s="684"/>
      <c r="BM31" s="685">
        <v>98.1</v>
      </c>
      <c r="BN31" s="684"/>
      <c r="BO31" s="684"/>
      <c r="BP31" s="684"/>
      <c r="BQ31" s="686"/>
      <c r="BR31" s="683">
        <v>99.2</v>
      </c>
      <c r="BS31" s="684"/>
      <c r="BT31" s="684"/>
      <c r="BU31" s="684"/>
      <c r="BV31" s="684"/>
      <c r="BW31" s="684"/>
      <c r="BX31" s="685">
        <v>97</v>
      </c>
      <c r="BY31" s="684"/>
      <c r="BZ31" s="684"/>
      <c r="CA31" s="684"/>
      <c r="CB31" s="686"/>
      <c r="CD31" s="642"/>
      <c r="CE31" s="643"/>
      <c r="CF31" s="618" t="s">
        <v>299</v>
      </c>
      <c r="CG31" s="619"/>
      <c r="CH31" s="619"/>
      <c r="CI31" s="619"/>
      <c r="CJ31" s="619"/>
      <c r="CK31" s="619"/>
      <c r="CL31" s="619"/>
      <c r="CM31" s="619"/>
      <c r="CN31" s="619"/>
      <c r="CO31" s="619"/>
      <c r="CP31" s="619"/>
      <c r="CQ31" s="620"/>
      <c r="CR31" s="621">
        <v>199019</v>
      </c>
      <c r="CS31" s="634"/>
      <c r="CT31" s="634"/>
      <c r="CU31" s="634"/>
      <c r="CV31" s="634"/>
      <c r="CW31" s="634"/>
      <c r="CX31" s="634"/>
      <c r="CY31" s="635"/>
      <c r="CZ31" s="624">
        <v>0.4</v>
      </c>
      <c r="DA31" s="636"/>
      <c r="DB31" s="636"/>
      <c r="DC31" s="637"/>
      <c r="DD31" s="627">
        <v>199019</v>
      </c>
      <c r="DE31" s="634"/>
      <c r="DF31" s="634"/>
      <c r="DG31" s="634"/>
      <c r="DH31" s="634"/>
      <c r="DI31" s="634"/>
      <c r="DJ31" s="634"/>
      <c r="DK31" s="635"/>
      <c r="DL31" s="627">
        <v>199019</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3109261</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301</v>
      </c>
      <c r="AX32" s="618" t="s">
        <v>302</v>
      </c>
      <c r="AY32" s="619"/>
      <c r="AZ32" s="619"/>
      <c r="BA32" s="619"/>
      <c r="BB32" s="619"/>
      <c r="BC32" s="619"/>
      <c r="BD32" s="619"/>
      <c r="BE32" s="619"/>
      <c r="BF32" s="620"/>
      <c r="BG32" s="692">
        <v>99.3</v>
      </c>
      <c r="BH32" s="634"/>
      <c r="BI32" s="634"/>
      <c r="BJ32" s="634"/>
      <c r="BK32" s="634"/>
      <c r="BL32" s="634"/>
      <c r="BM32" s="625">
        <v>97.3</v>
      </c>
      <c r="BN32" s="634"/>
      <c r="BO32" s="634"/>
      <c r="BP32" s="634"/>
      <c r="BQ32" s="657"/>
      <c r="BR32" s="692">
        <v>99.1</v>
      </c>
      <c r="BS32" s="634"/>
      <c r="BT32" s="634"/>
      <c r="BU32" s="634"/>
      <c r="BV32" s="634"/>
      <c r="BW32" s="634"/>
      <c r="BX32" s="625">
        <v>97</v>
      </c>
      <c r="BY32" s="634"/>
      <c r="BZ32" s="634"/>
      <c r="CA32" s="634"/>
      <c r="CB32" s="657"/>
      <c r="CD32" s="644"/>
      <c r="CE32" s="645"/>
      <c r="CF32" s="618" t="s">
        <v>303</v>
      </c>
      <c r="CG32" s="619"/>
      <c r="CH32" s="619"/>
      <c r="CI32" s="619"/>
      <c r="CJ32" s="619"/>
      <c r="CK32" s="619"/>
      <c r="CL32" s="619"/>
      <c r="CM32" s="619"/>
      <c r="CN32" s="619"/>
      <c r="CO32" s="619"/>
      <c r="CP32" s="619"/>
      <c r="CQ32" s="620"/>
      <c r="CR32" s="621">
        <v>203</v>
      </c>
      <c r="CS32" s="622"/>
      <c r="CT32" s="622"/>
      <c r="CU32" s="622"/>
      <c r="CV32" s="622"/>
      <c r="CW32" s="622"/>
      <c r="CX32" s="622"/>
      <c r="CY32" s="623"/>
      <c r="CZ32" s="624">
        <v>0</v>
      </c>
      <c r="DA32" s="636"/>
      <c r="DB32" s="636"/>
      <c r="DC32" s="637"/>
      <c r="DD32" s="627">
        <v>203</v>
      </c>
      <c r="DE32" s="622"/>
      <c r="DF32" s="622"/>
      <c r="DG32" s="622"/>
      <c r="DH32" s="622"/>
      <c r="DI32" s="622"/>
      <c r="DJ32" s="622"/>
      <c r="DK32" s="623"/>
      <c r="DL32" s="627">
        <v>203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535469</v>
      </c>
      <c r="S33" s="622"/>
      <c r="T33" s="622"/>
      <c r="U33" s="622"/>
      <c r="V33" s="622"/>
      <c r="W33" s="622"/>
      <c r="X33" s="622"/>
      <c r="Y33" s="623"/>
      <c r="Z33" s="659">
        <v>1.1000000000000001</v>
      </c>
      <c r="AA33" s="659"/>
      <c r="AB33" s="659"/>
      <c r="AC33" s="659"/>
      <c r="AD33" s="660">
        <v>24573</v>
      </c>
      <c r="AE33" s="660"/>
      <c r="AF33" s="660"/>
      <c r="AG33" s="660"/>
      <c r="AH33" s="660"/>
      <c r="AI33" s="660"/>
      <c r="AJ33" s="660"/>
      <c r="AK33" s="660"/>
      <c r="AL33" s="624">
        <v>0.1</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99.4</v>
      </c>
      <c r="BH33" s="606"/>
      <c r="BI33" s="606"/>
      <c r="BJ33" s="606"/>
      <c r="BK33" s="606"/>
      <c r="BL33" s="606"/>
      <c r="BM33" s="652">
        <v>98.7</v>
      </c>
      <c r="BN33" s="606"/>
      <c r="BO33" s="606"/>
      <c r="BP33" s="606"/>
      <c r="BQ33" s="669"/>
      <c r="BR33" s="682">
        <v>99.2</v>
      </c>
      <c r="BS33" s="606"/>
      <c r="BT33" s="606"/>
      <c r="BU33" s="606"/>
      <c r="BV33" s="606"/>
      <c r="BW33" s="606"/>
      <c r="BX33" s="652">
        <v>96.8</v>
      </c>
      <c r="BY33" s="606"/>
      <c r="BZ33" s="606"/>
      <c r="CA33" s="606"/>
      <c r="CB33" s="669"/>
      <c r="CD33" s="618" t="s">
        <v>306</v>
      </c>
      <c r="CE33" s="619"/>
      <c r="CF33" s="619"/>
      <c r="CG33" s="619"/>
      <c r="CH33" s="619"/>
      <c r="CI33" s="619"/>
      <c r="CJ33" s="619"/>
      <c r="CK33" s="619"/>
      <c r="CL33" s="619"/>
      <c r="CM33" s="619"/>
      <c r="CN33" s="619"/>
      <c r="CO33" s="619"/>
      <c r="CP33" s="619"/>
      <c r="CQ33" s="620"/>
      <c r="CR33" s="621">
        <v>21906503</v>
      </c>
      <c r="CS33" s="634"/>
      <c r="CT33" s="634"/>
      <c r="CU33" s="634"/>
      <c r="CV33" s="634"/>
      <c r="CW33" s="634"/>
      <c r="CX33" s="634"/>
      <c r="CY33" s="635"/>
      <c r="CZ33" s="624">
        <v>44.1</v>
      </c>
      <c r="DA33" s="636"/>
      <c r="DB33" s="636"/>
      <c r="DC33" s="637"/>
      <c r="DD33" s="627">
        <v>16023192</v>
      </c>
      <c r="DE33" s="634"/>
      <c r="DF33" s="634"/>
      <c r="DG33" s="634"/>
      <c r="DH33" s="634"/>
      <c r="DI33" s="634"/>
      <c r="DJ33" s="634"/>
      <c r="DK33" s="635"/>
      <c r="DL33" s="627">
        <v>11676758</v>
      </c>
      <c r="DM33" s="634"/>
      <c r="DN33" s="634"/>
      <c r="DO33" s="634"/>
      <c r="DP33" s="634"/>
      <c r="DQ33" s="634"/>
      <c r="DR33" s="634"/>
      <c r="DS33" s="634"/>
      <c r="DT33" s="634"/>
      <c r="DU33" s="634"/>
      <c r="DV33" s="635"/>
      <c r="DW33" s="624">
        <v>40.4</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785270</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9353264</v>
      </c>
      <c r="CS34" s="622"/>
      <c r="CT34" s="622"/>
      <c r="CU34" s="622"/>
      <c r="CV34" s="622"/>
      <c r="CW34" s="622"/>
      <c r="CX34" s="622"/>
      <c r="CY34" s="623"/>
      <c r="CZ34" s="624">
        <v>18.8</v>
      </c>
      <c r="DA34" s="636"/>
      <c r="DB34" s="636"/>
      <c r="DC34" s="637"/>
      <c r="DD34" s="627">
        <v>6872780</v>
      </c>
      <c r="DE34" s="622"/>
      <c r="DF34" s="622"/>
      <c r="DG34" s="622"/>
      <c r="DH34" s="622"/>
      <c r="DI34" s="622"/>
      <c r="DJ34" s="622"/>
      <c r="DK34" s="623"/>
      <c r="DL34" s="627">
        <v>6259183</v>
      </c>
      <c r="DM34" s="622"/>
      <c r="DN34" s="622"/>
      <c r="DO34" s="622"/>
      <c r="DP34" s="622"/>
      <c r="DQ34" s="622"/>
      <c r="DR34" s="622"/>
      <c r="DS34" s="622"/>
      <c r="DT34" s="622"/>
      <c r="DU34" s="622"/>
      <c r="DV34" s="623"/>
      <c r="DW34" s="624">
        <v>21.7</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3025393</v>
      </c>
      <c r="S35" s="622"/>
      <c r="T35" s="622"/>
      <c r="U35" s="622"/>
      <c r="V35" s="622"/>
      <c r="W35" s="622"/>
      <c r="X35" s="622"/>
      <c r="Y35" s="623"/>
      <c r="Z35" s="659">
        <v>6</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419096</v>
      </c>
      <c r="CS35" s="634"/>
      <c r="CT35" s="634"/>
      <c r="CU35" s="634"/>
      <c r="CV35" s="634"/>
      <c r="CW35" s="634"/>
      <c r="CX35" s="634"/>
      <c r="CY35" s="635"/>
      <c r="CZ35" s="624">
        <v>0.8</v>
      </c>
      <c r="DA35" s="636"/>
      <c r="DB35" s="636"/>
      <c r="DC35" s="637"/>
      <c r="DD35" s="627">
        <v>323109</v>
      </c>
      <c r="DE35" s="634"/>
      <c r="DF35" s="634"/>
      <c r="DG35" s="634"/>
      <c r="DH35" s="634"/>
      <c r="DI35" s="634"/>
      <c r="DJ35" s="634"/>
      <c r="DK35" s="635"/>
      <c r="DL35" s="627">
        <v>322767</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1160804</v>
      </c>
      <c r="S36" s="622"/>
      <c r="T36" s="622"/>
      <c r="U36" s="622"/>
      <c r="V36" s="622"/>
      <c r="W36" s="622"/>
      <c r="X36" s="622"/>
      <c r="Y36" s="623"/>
      <c r="Z36" s="659">
        <v>2.2999999999999998</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5797045</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49151</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5095836</v>
      </c>
      <c r="CS36" s="622"/>
      <c r="CT36" s="622"/>
      <c r="CU36" s="622"/>
      <c r="CV36" s="622"/>
      <c r="CW36" s="622"/>
      <c r="CX36" s="622"/>
      <c r="CY36" s="623"/>
      <c r="CZ36" s="624">
        <v>10.3</v>
      </c>
      <c r="DA36" s="636"/>
      <c r="DB36" s="636"/>
      <c r="DC36" s="637"/>
      <c r="DD36" s="627">
        <v>4046232</v>
      </c>
      <c r="DE36" s="622"/>
      <c r="DF36" s="622"/>
      <c r="DG36" s="622"/>
      <c r="DH36" s="622"/>
      <c r="DI36" s="622"/>
      <c r="DJ36" s="622"/>
      <c r="DK36" s="623"/>
      <c r="DL36" s="627">
        <v>2364376</v>
      </c>
      <c r="DM36" s="622"/>
      <c r="DN36" s="622"/>
      <c r="DO36" s="622"/>
      <c r="DP36" s="622"/>
      <c r="DQ36" s="622"/>
      <c r="DR36" s="622"/>
      <c r="DS36" s="622"/>
      <c r="DT36" s="622"/>
      <c r="DU36" s="622"/>
      <c r="DV36" s="623"/>
      <c r="DW36" s="624">
        <v>8.1999999999999993</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682905</v>
      </c>
      <c r="S37" s="622"/>
      <c r="T37" s="622"/>
      <c r="U37" s="622"/>
      <c r="V37" s="622"/>
      <c r="W37" s="622"/>
      <c r="X37" s="622"/>
      <c r="Y37" s="623"/>
      <c r="Z37" s="659">
        <v>1.4</v>
      </c>
      <c r="AA37" s="659"/>
      <c r="AB37" s="659"/>
      <c r="AC37" s="659"/>
      <c r="AD37" s="660">
        <v>8733</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1174564</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-10111</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202892</v>
      </c>
      <c r="CS37" s="634"/>
      <c r="CT37" s="634"/>
      <c r="CU37" s="634"/>
      <c r="CV37" s="634"/>
      <c r="CW37" s="634"/>
      <c r="CX37" s="634"/>
      <c r="CY37" s="635"/>
      <c r="CZ37" s="624">
        <v>0.4</v>
      </c>
      <c r="DA37" s="636"/>
      <c r="DB37" s="636"/>
      <c r="DC37" s="637"/>
      <c r="DD37" s="627">
        <v>193292</v>
      </c>
      <c r="DE37" s="634"/>
      <c r="DF37" s="634"/>
      <c r="DG37" s="634"/>
      <c r="DH37" s="634"/>
      <c r="DI37" s="634"/>
      <c r="DJ37" s="634"/>
      <c r="DK37" s="635"/>
      <c r="DL37" s="627">
        <v>4251</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3010793</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608077</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9896</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3746033</v>
      </c>
      <c r="CS38" s="622"/>
      <c r="CT38" s="622"/>
      <c r="CU38" s="622"/>
      <c r="CV38" s="622"/>
      <c r="CW38" s="622"/>
      <c r="CX38" s="622"/>
      <c r="CY38" s="623"/>
      <c r="CZ38" s="624">
        <v>7.5</v>
      </c>
      <c r="DA38" s="636"/>
      <c r="DB38" s="636"/>
      <c r="DC38" s="637"/>
      <c r="DD38" s="627">
        <v>3043599</v>
      </c>
      <c r="DE38" s="622"/>
      <c r="DF38" s="622"/>
      <c r="DG38" s="622"/>
      <c r="DH38" s="622"/>
      <c r="DI38" s="622"/>
      <c r="DJ38" s="622"/>
      <c r="DK38" s="623"/>
      <c r="DL38" s="627">
        <v>2730432</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268371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14194</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2999344</v>
      </c>
      <c r="CS39" s="634"/>
      <c r="CT39" s="634"/>
      <c r="CU39" s="634"/>
      <c r="CV39" s="634"/>
      <c r="CW39" s="634"/>
      <c r="CX39" s="634"/>
      <c r="CY39" s="635"/>
      <c r="CZ39" s="624">
        <v>6</v>
      </c>
      <c r="DA39" s="636"/>
      <c r="DB39" s="636"/>
      <c r="DC39" s="637"/>
      <c r="DD39" s="627">
        <v>1736042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v>111493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106</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292930</v>
      </c>
      <c r="CS40" s="622"/>
      <c r="CT40" s="622"/>
      <c r="CU40" s="622"/>
      <c r="CV40" s="622"/>
      <c r="CW40" s="622"/>
      <c r="CX40" s="622"/>
      <c r="CY40" s="623"/>
      <c r="CZ40" s="624">
        <v>0.6</v>
      </c>
      <c r="DA40" s="636"/>
      <c r="DB40" s="636"/>
      <c r="DC40" s="637"/>
      <c r="DD40" s="627">
        <v>1430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50516979</v>
      </c>
      <c r="S41" s="646"/>
      <c r="T41" s="646"/>
      <c r="U41" s="646"/>
      <c r="V41" s="646"/>
      <c r="W41" s="646"/>
      <c r="X41" s="646"/>
      <c r="Y41" s="649"/>
      <c r="Z41" s="650">
        <v>100</v>
      </c>
      <c r="AA41" s="650"/>
      <c r="AB41" s="650"/>
      <c r="AC41" s="650"/>
      <c r="AD41" s="651">
        <v>28777244</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630924</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3115109</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407</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4383473</v>
      </c>
      <c r="CS42" s="634"/>
      <c r="CT42" s="634"/>
      <c r="CU42" s="634"/>
      <c r="CV42" s="634"/>
      <c r="CW42" s="634"/>
      <c r="CX42" s="634"/>
      <c r="CY42" s="635"/>
      <c r="CZ42" s="624">
        <v>8.8000000000000007</v>
      </c>
      <c r="DA42" s="636"/>
      <c r="DB42" s="636"/>
      <c r="DC42" s="637"/>
      <c r="DD42" s="627">
        <v>920112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286214</v>
      </c>
      <c r="CS43" s="634"/>
      <c r="CT43" s="634"/>
      <c r="CU43" s="634"/>
      <c r="CV43" s="634"/>
      <c r="CW43" s="634"/>
      <c r="CX43" s="634"/>
      <c r="CY43" s="635"/>
      <c r="CZ43" s="624">
        <v>0.6</v>
      </c>
      <c r="DA43" s="636"/>
      <c r="DB43" s="636"/>
      <c r="DC43" s="637"/>
      <c r="DD43" s="627">
        <v>286214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4185446</v>
      </c>
      <c r="CS44" s="622"/>
      <c r="CT44" s="622"/>
      <c r="CU44" s="622"/>
      <c r="CV44" s="622"/>
      <c r="CW44" s="622"/>
      <c r="CX44" s="622"/>
      <c r="CY44" s="623"/>
      <c r="CZ44" s="624">
        <v>8.4</v>
      </c>
      <c r="DA44" s="625"/>
      <c r="DB44" s="625"/>
      <c r="DC44" s="626"/>
      <c r="DD44" s="627">
        <v>820676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2209601</v>
      </c>
      <c r="CS45" s="634"/>
      <c r="CT45" s="634"/>
      <c r="CU45" s="634"/>
      <c r="CV45" s="634"/>
      <c r="CW45" s="634"/>
      <c r="CX45" s="634"/>
      <c r="CY45" s="635"/>
      <c r="CZ45" s="624">
        <v>4.4000000000000004</v>
      </c>
      <c r="DA45" s="636"/>
      <c r="DB45" s="636"/>
      <c r="DC45" s="637"/>
      <c r="DD45" s="627">
        <v>250665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1831408</v>
      </c>
      <c r="CS46" s="622"/>
      <c r="CT46" s="622"/>
      <c r="CU46" s="622"/>
      <c r="CV46" s="622"/>
      <c r="CW46" s="622"/>
      <c r="CX46" s="622"/>
      <c r="CY46" s="623"/>
      <c r="CZ46" s="624">
        <v>3.7</v>
      </c>
      <c r="DA46" s="625"/>
      <c r="DB46" s="625"/>
      <c r="DC46" s="626"/>
      <c r="DD46" s="627">
        <v>561055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v>198027</v>
      </c>
      <c r="CS47" s="634"/>
      <c r="CT47" s="634"/>
      <c r="CU47" s="634"/>
      <c r="CV47" s="634"/>
      <c r="CW47" s="634"/>
      <c r="CX47" s="634"/>
      <c r="CY47" s="635"/>
      <c r="CZ47" s="624">
        <v>0.4</v>
      </c>
      <c r="DA47" s="636"/>
      <c r="DB47" s="636"/>
      <c r="DC47" s="637"/>
      <c r="DD47" s="627">
        <v>99436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49659468</v>
      </c>
      <c r="CS49" s="606"/>
      <c r="CT49" s="606"/>
      <c r="CU49" s="606"/>
      <c r="CV49" s="606"/>
      <c r="CW49" s="606"/>
      <c r="CX49" s="606"/>
      <c r="CY49" s="607"/>
      <c r="CZ49" s="608">
        <v>100</v>
      </c>
      <c r="DA49" s="609"/>
      <c r="DB49" s="609"/>
      <c r="DC49" s="610"/>
      <c r="DD49" s="611">
        <v>34347721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3BkV3DSU1NzTiAhjg106MlL8NkcObcwFLJ9d9VfNwdKA9RSh6cVRpVB1/Tgm5LgtH0zVxSLaDUoD/wHmrdWWw==" saltValue="/5J3QUpqh6dAEF0fawSW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O12" sqref="BO12"/>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50507</v>
      </c>
      <c r="R7" s="1103"/>
      <c r="S7" s="1103"/>
      <c r="T7" s="1103"/>
      <c r="U7" s="1103"/>
      <c r="V7" s="1103">
        <v>49650</v>
      </c>
      <c r="W7" s="1103"/>
      <c r="X7" s="1103"/>
      <c r="Y7" s="1103"/>
      <c r="Z7" s="1103"/>
      <c r="AA7" s="1103">
        <v>857</v>
      </c>
      <c r="AB7" s="1103"/>
      <c r="AC7" s="1103"/>
      <c r="AD7" s="1103"/>
      <c r="AE7" s="1104"/>
      <c r="AF7" s="1105">
        <v>634</v>
      </c>
      <c r="AG7" s="1106"/>
      <c r="AH7" s="1106"/>
      <c r="AI7" s="1106"/>
      <c r="AJ7" s="1107"/>
      <c r="AK7" s="1108">
        <v>48</v>
      </c>
      <c r="AL7" s="1109"/>
      <c r="AM7" s="1109"/>
      <c r="AN7" s="1109"/>
      <c r="AO7" s="1109"/>
      <c r="AP7" s="1109">
        <v>45096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567</v>
      </c>
      <c r="BT7" s="1100"/>
      <c r="BU7" s="1100"/>
      <c r="BV7" s="1100"/>
      <c r="BW7" s="1100"/>
      <c r="BX7" s="1100"/>
      <c r="BY7" s="1100"/>
      <c r="BZ7" s="1100"/>
      <c r="CA7" s="1100"/>
      <c r="CB7" s="1100"/>
      <c r="CC7" s="1100"/>
      <c r="CD7" s="1100"/>
      <c r="CE7" s="1100"/>
      <c r="CF7" s="1100"/>
      <c r="CG7" s="1112"/>
      <c r="CH7" s="1096">
        <v>1</v>
      </c>
      <c r="CI7" s="1097"/>
      <c r="CJ7" s="1097"/>
      <c r="CK7" s="1097"/>
      <c r="CL7" s="1098"/>
      <c r="CM7" s="1096">
        <v>303</v>
      </c>
      <c r="CN7" s="1097"/>
      <c r="CO7" s="1097"/>
      <c r="CP7" s="1097"/>
      <c r="CQ7" s="1098"/>
      <c r="CR7" s="1096">
        <v>100</v>
      </c>
      <c r="CS7" s="1097"/>
      <c r="CT7" s="1097"/>
      <c r="CU7" s="1097"/>
      <c r="CV7" s="1098"/>
      <c r="CW7" s="1096">
        <v>21</v>
      </c>
      <c r="CX7" s="1097"/>
      <c r="CY7" s="1097"/>
      <c r="CZ7" s="1097"/>
      <c r="DA7" s="1098"/>
      <c r="DB7" s="1096" t="s">
        <v>575</v>
      </c>
      <c r="DC7" s="1097"/>
      <c r="DD7" s="1097"/>
      <c r="DE7" s="1097"/>
      <c r="DF7" s="1098"/>
      <c r="DG7" s="1096" t="s">
        <v>575</v>
      </c>
      <c r="DH7" s="1097"/>
      <c r="DI7" s="1097"/>
      <c r="DJ7" s="1097"/>
      <c r="DK7" s="1098"/>
      <c r="DL7" s="1096" t="s">
        <v>575</v>
      </c>
      <c r="DM7" s="1097"/>
      <c r="DN7" s="1097"/>
      <c r="DO7" s="1097"/>
      <c r="DP7" s="1098"/>
      <c r="DQ7" s="1096" t="s">
        <v>575</v>
      </c>
      <c r="DR7" s="1097"/>
      <c r="DS7" s="1097"/>
      <c r="DT7" s="1097"/>
      <c r="DU7" s="1098"/>
      <c r="DV7" s="1099"/>
      <c r="DW7" s="1100"/>
      <c r="DX7" s="1100"/>
      <c r="DY7" s="1100"/>
      <c r="DZ7" s="1101"/>
      <c r="EA7" s="222"/>
    </row>
    <row r="8" spans="1:131" s="223" customFormat="1" ht="26.25" customHeight="1" x14ac:dyDescent="0.2">
      <c r="A8" s="226">
        <v>2</v>
      </c>
      <c r="B8" s="1030" t="s">
        <v>374</v>
      </c>
      <c r="C8" s="1031"/>
      <c r="D8" s="1031"/>
      <c r="E8" s="1031"/>
      <c r="F8" s="1031"/>
      <c r="G8" s="1031"/>
      <c r="H8" s="1031"/>
      <c r="I8" s="1031"/>
      <c r="J8" s="1031"/>
      <c r="K8" s="1031"/>
      <c r="L8" s="1031"/>
      <c r="M8" s="1031"/>
      <c r="N8" s="1031"/>
      <c r="O8" s="1031"/>
      <c r="P8" s="1032"/>
      <c r="Q8" s="1038">
        <v>10</v>
      </c>
      <c r="R8" s="1039"/>
      <c r="S8" s="1039"/>
      <c r="T8" s="1039"/>
      <c r="U8" s="1039"/>
      <c r="V8" s="1039">
        <v>9</v>
      </c>
      <c r="W8" s="1039"/>
      <c r="X8" s="1039"/>
      <c r="Y8" s="1039"/>
      <c r="Z8" s="1039"/>
      <c r="AA8" s="1039">
        <v>1</v>
      </c>
      <c r="AB8" s="1039"/>
      <c r="AC8" s="1039"/>
      <c r="AD8" s="1039"/>
      <c r="AE8" s="1040"/>
      <c r="AF8" s="1035">
        <v>1</v>
      </c>
      <c r="AG8" s="1036"/>
      <c r="AH8" s="1036"/>
      <c r="AI8" s="1036"/>
      <c r="AJ8" s="1037"/>
      <c r="AK8" s="1080" t="s">
        <v>575</v>
      </c>
      <c r="AL8" s="1081"/>
      <c r="AM8" s="1081"/>
      <c r="AN8" s="1081"/>
      <c r="AO8" s="1081"/>
      <c r="AP8" s="1081" t="s">
        <v>575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568</v>
      </c>
      <c r="BT8" s="993"/>
      <c r="BU8" s="993"/>
      <c r="BV8" s="993"/>
      <c r="BW8" s="993"/>
      <c r="BX8" s="993"/>
      <c r="BY8" s="993"/>
      <c r="BZ8" s="993"/>
      <c r="CA8" s="993"/>
      <c r="CB8" s="993"/>
      <c r="CC8" s="993"/>
      <c r="CD8" s="993"/>
      <c r="CE8" s="993"/>
      <c r="CF8" s="993"/>
      <c r="CG8" s="1014"/>
      <c r="CH8" s="989">
        <v>-4</v>
      </c>
      <c r="CI8" s="990"/>
      <c r="CJ8" s="990"/>
      <c r="CK8" s="990"/>
      <c r="CL8" s="991"/>
      <c r="CM8" s="989">
        <v>296</v>
      </c>
      <c r="CN8" s="990"/>
      <c r="CO8" s="990"/>
      <c r="CP8" s="990"/>
      <c r="CQ8" s="991"/>
      <c r="CR8" s="989">
        <v>204</v>
      </c>
      <c r="CS8" s="990"/>
      <c r="CT8" s="990"/>
      <c r="CU8" s="990"/>
      <c r="CV8" s="991"/>
      <c r="CW8" s="989" t="s">
        <v>575</v>
      </c>
      <c r="CX8" s="990"/>
      <c r="CY8" s="990"/>
      <c r="CZ8" s="990"/>
      <c r="DA8" s="991"/>
      <c r="DB8" s="989" t="s">
        <v>575</v>
      </c>
      <c r="DC8" s="990"/>
      <c r="DD8" s="990"/>
      <c r="DE8" s="990"/>
      <c r="DF8" s="991"/>
      <c r="DG8" s="989" t="s">
        <v>575</v>
      </c>
      <c r="DH8" s="990"/>
      <c r="DI8" s="990"/>
      <c r="DJ8" s="990"/>
      <c r="DK8" s="991"/>
      <c r="DL8" s="989" t="s">
        <v>575</v>
      </c>
      <c r="DM8" s="990"/>
      <c r="DN8" s="990"/>
      <c r="DO8" s="990"/>
      <c r="DP8" s="991"/>
      <c r="DQ8" s="989" t="s">
        <v>575</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569</v>
      </c>
      <c r="BT9" s="993"/>
      <c r="BU9" s="993"/>
      <c r="BV9" s="993"/>
      <c r="BW9" s="993"/>
      <c r="BX9" s="993"/>
      <c r="BY9" s="993"/>
      <c r="BZ9" s="993"/>
      <c r="CA9" s="993"/>
      <c r="CB9" s="993"/>
      <c r="CC9" s="993"/>
      <c r="CD9" s="993"/>
      <c r="CE9" s="993"/>
      <c r="CF9" s="993"/>
      <c r="CG9" s="1014"/>
      <c r="CH9" s="989" t="s">
        <v>575</v>
      </c>
      <c r="CI9" s="990"/>
      <c r="CJ9" s="990"/>
      <c r="CK9" s="990"/>
      <c r="CL9" s="991"/>
      <c r="CM9" s="989">
        <v>153</v>
      </c>
      <c r="CN9" s="990"/>
      <c r="CO9" s="990"/>
      <c r="CP9" s="990"/>
      <c r="CQ9" s="991"/>
      <c r="CR9" s="989">
        <v>20</v>
      </c>
      <c r="CS9" s="990"/>
      <c r="CT9" s="990"/>
      <c r="CU9" s="990"/>
      <c r="CV9" s="991"/>
      <c r="CW9" s="989" t="s">
        <v>575</v>
      </c>
      <c r="CX9" s="990"/>
      <c r="CY9" s="990"/>
      <c r="CZ9" s="990"/>
      <c r="DA9" s="991"/>
      <c r="DB9" s="989" t="s">
        <v>575</v>
      </c>
      <c r="DC9" s="990"/>
      <c r="DD9" s="990"/>
      <c r="DE9" s="990"/>
      <c r="DF9" s="991"/>
      <c r="DG9" s="989" t="s">
        <v>575</v>
      </c>
      <c r="DH9" s="990"/>
      <c r="DI9" s="990"/>
      <c r="DJ9" s="990"/>
      <c r="DK9" s="991"/>
      <c r="DL9" s="989" t="s">
        <v>575</v>
      </c>
      <c r="DM9" s="990"/>
      <c r="DN9" s="990"/>
      <c r="DO9" s="990"/>
      <c r="DP9" s="991"/>
      <c r="DQ9" s="989" t="s">
        <v>575</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570</v>
      </c>
      <c r="BT10" s="993"/>
      <c r="BU10" s="993"/>
      <c r="BV10" s="993"/>
      <c r="BW10" s="993"/>
      <c r="BX10" s="993"/>
      <c r="BY10" s="993"/>
      <c r="BZ10" s="993"/>
      <c r="CA10" s="993"/>
      <c r="CB10" s="993"/>
      <c r="CC10" s="993"/>
      <c r="CD10" s="993"/>
      <c r="CE10" s="993"/>
      <c r="CF10" s="993"/>
      <c r="CG10" s="1014"/>
      <c r="CH10" s="989" t="s">
        <v>575</v>
      </c>
      <c r="CI10" s="990"/>
      <c r="CJ10" s="990"/>
      <c r="CK10" s="990"/>
      <c r="CL10" s="991"/>
      <c r="CM10" s="989" t="s">
        <v>575</v>
      </c>
      <c r="CN10" s="990"/>
      <c r="CO10" s="990"/>
      <c r="CP10" s="990"/>
      <c r="CQ10" s="991"/>
      <c r="CR10" s="989">
        <v>1</v>
      </c>
      <c r="CS10" s="990"/>
      <c r="CT10" s="990"/>
      <c r="CU10" s="990"/>
      <c r="CV10" s="991"/>
      <c r="CW10" s="989" t="s">
        <v>575</v>
      </c>
      <c r="CX10" s="990"/>
      <c r="CY10" s="990"/>
      <c r="CZ10" s="990"/>
      <c r="DA10" s="991"/>
      <c r="DB10" s="989" t="s">
        <v>575</v>
      </c>
      <c r="DC10" s="990"/>
      <c r="DD10" s="990"/>
      <c r="DE10" s="990"/>
      <c r="DF10" s="991"/>
      <c r="DG10" s="989" t="s">
        <v>575</v>
      </c>
      <c r="DH10" s="990"/>
      <c r="DI10" s="990"/>
      <c r="DJ10" s="990"/>
      <c r="DK10" s="991"/>
      <c r="DL10" s="989" t="s">
        <v>575</v>
      </c>
      <c r="DM10" s="990"/>
      <c r="DN10" s="990"/>
      <c r="DO10" s="990"/>
      <c r="DP10" s="991"/>
      <c r="DQ10" s="989" t="s">
        <v>575</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571</v>
      </c>
      <c r="BT11" s="993"/>
      <c r="BU11" s="993"/>
      <c r="BV11" s="993"/>
      <c r="BW11" s="993"/>
      <c r="BX11" s="993"/>
      <c r="BY11" s="993"/>
      <c r="BZ11" s="993"/>
      <c r="CA11" s="993"/>
      <c r="CB11" s="993"/>
      <c r="CC11" s="993"/>
      <c r="CD11" s="993"/>
      <c r="CE11" s="993"/>
      <c r="CF11" s="993"/>
      <c r="CG11" s="1014"/>
      <c r="CH11" s="989">
        <v>-11</v>
      </c>
      <c r="CI11" s="990"/>
      <c r="CJ11" s="990"/>
      <c r="CK11" s="990"/>
      <c r="CL11" s="991"/>
      <c r="CM11" s="989">
        <v>-21</v>
      </c>
      <c r="CN11" s="990"/>
      <c r="CO11" s="990"/>
      <c r="CP11" s="990"/>
      <c r="CQ11" s="991"/>
      <c r="CR11" s="989">
        <v>80</v>
      </c>
      <c r="CS11" s="990"/>
      <c r="CT11" s="990"/>
      <c r="CU11" s="990"/>
      <c r="CV11" s="991"/>
      <c r="CW11" s="989">
        <v>1</v>
      </c>
      <c r="CX11" s="990"/>
      <c r="CY11" s="990"/>
      <c r="CZ11" s="990"/>
      <c r="DA11" s="991"/>
      <c r="DB11" s="989" t="s">
        <v>575</v>
      </c>
      <c r="DC11" s="990"/>
      <c r="DD11" s="990"/>
      <c r="DE11" s="990"/>
      <c r="DF11" s="991"/>
      <c r="DG11" s="989" t="s">
        <v>575</v>
      </c>
      <c r="DH11" s="990"/>
      <c r="DI11" s="990"/>
      <c r="DJ11" s="990"/>
      <c r="DK11" s="991"/>
      <c r="DL11" s="989" t="s">
        <v>575</v>
      </c>
      <c r="DM11" s="990"/>
      <c r="DN11" s="990"/>
      <c r="DO11" s="990"/>
      <c r="DP11" s="991"/>
      <c r="DQ11" s="989" t="s">
        <v>575</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572</v>
      </c>
      <c r="BT12" s="993"/>
      <c r="BU12" s="993"/>
      <c r="BV12" s="993"/>
      <c r="BW12" s="993"/>
      <c r="BX12" s="993"/>
      <c r="BY12" s="993"/>
      <c r="BZ12" s="993"/>
      <c r="CA12" s="993"/>
      <c r="CB12" s="993"/>
      <c r="CC12" s="993"/>
      <c r="CD12" s="993"/>
      <c r="CE12" s="993"/>
      <c r="CF12" s="993"/>
      <c r="CG12" s="1014"/>
      <c r="CH12" s="989">
        <v>32</v>
      </c>
      <c r="CI12" s="990"/>
      <c r="CJ12" s="990"/>
      <c r="CK12" s="990"/>
      <c r="CL12" s="991"/>
      <c r="CM12" s="989">
        <v>42</v>
      </c>
      <c r="CN12" s="990"/>
      <c r="CO12" s="990"/>
      <c r="CP12" s="990"/>
      <c r="CQ12" s="991"/>
      <c r="CR12" s="989">
        <v>3</v>
      </c>
      <c r="CS12" s="990"/>
      <c r="CT12" s="990"/>
      <c r="CU12" s="990"/>
      <c r="CV12" s="991"/>
      <c r="CW12" s="989" t="s">
        <v>575</v>
      </c>
      <c r="CX12" s="990"/>
      <c r="CY12" s="990"/>
      <c r="CZ12" s="990"/>
      <c r="DA12" s="991"/>
      <c r="DB12" s="989" t="s">
        <v>575</v>
      </c>
      <c r="DC12" s="990"/>
      <c r="DD12" s="990"/>
      <c r="DE12" s="990"/>
      <c r="DF12" s="991"/>
      <c r="DG12" s="989" t="s">
        <v>575</v>
      </c>
      <c r="DH12" s="990"/>
      <c r="DI12" s="990"/>
      <c r="DJ12" s="990"/>
      <c r="DK12" s="991"/>
      <c r="DL12" s="989" t="s">
        <v>575</v>
      </c>
      <c r="DM12" s="990"/>
      <c r="DN12" s="990"/>
      <c r="DO12" s="990"/>
      <c r="DP12" s="991"/>
      <c r="DQ12" s="989" t="s">
        <v>575</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573</v>
      </c>
      <c r="BT13" s="993"/>
      <c r="BU13" s="993"/>
      <c r="BV13" s="993"/>
      <c r="BW13" s="993"/>
      <c r="BX13" s="993"/>
      <c r="BY13" s="993"/>
      <c r="BZ13" s="993"/>
      <c r="CA13" s="993"/>
      <c r="CB13" s="993"/>
      <c r="CC13" s="993"/>
      <c r="CD13" s="993"/>
      <c r="CE13" s="993"/>
      <c r="CF13" s="993"/>
      <c r="CG13" s="1014"/>
      <c r="CH13" s="989">
        <v>-123</v>
      </c>
      <c r="CI13" s="990"/>
      <c r="CJ13" s="990"/>
      <c r="CK13" s="990"/>
      <c r="CL13" s="991"/>
      <c r="CM13" s="989">
        <v>58</v>
      </c>
      <c r="CN13" s="990"/>
      <c r="CO13" s="990"/>
      <c r="CP13" s="990"/>
      <c r="CQ13" s="991"/>
      <c r="CR13" s="989">
        <v>16</v>
      </c>
      <c r="CS13" s="990"/>
      <c r="CT13" s="990"/>
      <c r="CU13" s="990"/>
      <c r="CV13" s="991"/>
      <c r="CW13" s="989">
        <v>84</v>
      </c>
      <c r="CX13" s="990"/>
      <c r="CY13" s="990"/>
      <c r="CZ13" s="990"/>
      <c r="DA13" s="991"/>
      <c r="DB13" s="989" t="s">
        <v>575</v>
      </c>
      <c r="DC13" s="990"/>
      <c r="DD13" s="990"/>
      <c r="DE13" s="990"/>
      <c r="DF13" s="991"/>
      <c r="DG13" s="989" t="s">
        <v>575</v>
      </c>
      <c r="DH13" s="990"/>
      <c r="DI13" s="990"/>
      <c r="DJ13" s="990"/>
      <c r="DK13" s="991"/>
      <c r="DL13" s="989" t="s">
        <v>575</v>
      </c>
      <c r="DM13" s="990"/>
      <c r="DN13" s="990"/>
      <c r="DO13" s="990"/>
      <c r="DP13" s="991"/>
      <c r="DQ13" s="989" t="s">
        <v>575</v>
      </c>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574</v>
      </c>
      <c r="BT14" s="993"/>
      <c r="BU14" s="993"/>
      <c r="BV14" s="993"/>
      <c r="BW14" s="993"/>
      <c r="BX14" s="993"/>
      <c r="BY14" s="993"/>
      <c r="BZ14" s="993"/>
      <c r="CA14" s="993"/>
      <c r="CB14" s="993"/>
      <c r="CC14" s="993"/>
      <c r="CD14" s="993"/>
      <c r="CE14" s="993"/>
      <c r="CF14" s="993"/>
      <c r="CG14" s="1014"/>
      <c r="CH14" s="989">
        <v>-9</v>
      </c>
      <c r="CI14" s="990"/>
      <c r="CJ14" s="990"/>
      <c r="CK14" s="990"/>
      <c r="CL14" s="991"/>
      <c r="CM14" s="989">
        <v>-43</v>
      </c>
      <c r="CN14" s="990"/>
      <c r="CO14" s="990"/>
      <c r="CP14" s="990"/>
      <c r="CQ14" s="991"/>
      <c r="CR14" s="989">
        <v>0</v>
      </c>
      <c r="CS14" s="990"/>
      <c r="CT14" s="990"/>
      <c r="CU14" s="990"/>
      <c r="CV14" s="991"/>
      <c r="CW14" s="989" t="s">
        <v>575</v>
      </c>
      <c r="CX14" s="990"/>
      <c r="CY14" s="990"/>
      <c r="CZ14" s="990"/>
      <c r="DA14" s="991"/>
      <c r="DB14" s="989" t="s">
        <v>575</v>
      </c>
      <c r="DC14" s="990"/>
      <c r="DD14" s="990"/>
      <c r="DE14" s="990"/>
      <c r="DF14" s="991"/>
      <c r="DG14" s="989" t="s">
        <v>575</v>
      </c>
      <c r="DH14" s="990"/>
      <c r="DI14" s="990"/>
      <c r="DJ14" s="990"/>
      <c r="DK14" s="991"/>
      <c r="DL14" s="989" t="s">
        <v>575</v>
      </c>
      <c r="DM14" s="990"/>
      <c r="DN14" s="990"/>
      <c r="DO14" s="990"/>
      <c r="DP14" s="991"/>
      <c r="DQ14" s="989" t="s">
        <v>575</v>
      </c>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f>SUM(Q7:U22)</f>
        <v>50517</v>
      </c>
      <c r="R23" s="1061"/>
      <c r="S23" s="1061"/>
      <c r="T23" s="1061"/>
      <c r="U23" s="1061"/>
      <c r="V23" s="1061">
        <f>SUM(V7:Z22)</f>
        <v>49659</v>
      </c>
      <c r="W23" s="1061"/>
      <c r="X23" s="1061"/>
      <c r="Y23" s="1061"/>
      <c r="Z23" s="1061"/>
      <c r="AA23" s="1061">
        <f>SUM(AA7:AE22)</f>
        <v>858</v>
      </c>
      <c r="AB23" s="1061"/>
      <c r="AC23" s="1061"/>
      <c r="AD23" s="1061"/>
      <c r="AE23" s="1068"/>
      <c r="AF23" s="1069">
        <v>635</v>
      </c>
      <c r="AG23" s="1061"/>
      <c r="AH23" s="1061"/>
      <c r="AI23" s="1061"/>
      <c r="AJ23" s="1070"/>
      <c r="AK23" s="1071"/>
      <c r="AL23" s="1072"/>
      <c r="AM23" s="1072"/>
      <c r="AN23" s="1072"/>
      <c r="AO23" s="1072"/>
      <c r="AP23" s="1061">
        <f>SUM(AP7:AT22)</f>
        <v>45096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8309</v>
      </c>
      <c r="R28" s="1051"/>
      <c r="S28" s="1051"/>
      <c r="T28" s="1051"/>
      <c r="U28" s="1051"/>
      <c r="V28" s="1051">
        <v>8447</v>
      </c>
      <c r="W28" s="1051"/>
      <c r="X28" s="1051"/>
      <c r="Y28" s="1051"/>
      <c r="Z28" s="1051"/>
      <c r="AA28" s="1051">
        <v>-138</v>
      </c>
      <c r="AB28" s="1051"/>
      <c r="AC28" s="1051"/>
      <c r="AD28" s="1051"/>
      <c r="AE28" s="1052"/>
      <c r="AF28" s="1053">
        <v>-138</v>
      </c>
      <c r="AG28" s="1051"/>
      <c r="AH28" s="1051"/>
      <c r="AI28" s="1051"/>
      <c r="AJ28" s="1054"/>
      <c r="AK28" s="1042">
        <v>631</v>
      </c>
      <c r="AL28" s="1043"/>
      <c r="AM28" s="1043"/>
      <c r="AN28" s="1043"/>
      <c r="AO28" s="1043"/>
      <c r="AP28" s="1043" t="s">
        <v>575</v>
      </c>
      <c r="AQ28" s="1043"/>
      <c r="AR28" s="1043"/>
      <c r="AS28" s="1043"/>
      <c r="AT28" s="1043"/>
      <c r="AU28" s="1043" t="s">
        <v>575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10629</v>
      </c>
      <c r="R29" s="1039"/>
      <c r="S29" s="1039"/>
      <c r="T29" s="1039"/>
      <c r="U29" s="1039"/>
      <c r="V29" s="1039">
        <v>10561</v>
      </c>
      <c r="W29" s="1039"/>
      <c r="X29" s="1039"/>
      <c r="Y29" s="1039"/>
      <c r="Z29" s="1039"/>
      <c r="AA29" s="1039">
        <v>69</v>
      </c>
      <c r="AB29" s="1039"/>
      <c r="AC29" s="1039"/>
      <c r="AD29" s="1039"/>
      <c r="AE29" s="1040"/>
      <c r="AF29" s="1035">
        <v>69</v>
      </c>
      <c r="AG29" s="1036"/>
      <c r="AH29" s="1036"/>
      <c r="AI29" s="1036"/>
      <c r="AJ29" s="1037"/>
      <c r="AK29" s="980">
        <v>1560</v>
      </c>
      <c r="AL29" s="971"/>
      <c r="AM29" s="971"/>
      <c r="AN29" s="971"/>
      <c r="AO29" s="971"/>
      <c r="AP29" s="971" t="s">
        <v>575</v>
      </c>
      <c r="AQ29" s="971"/>
      <c r="AR29" s="971"/>
      <c r="AS29" s="971"/>
      <c r="AT29" s="971"/>
      <c r="AU29" s="971" t="s">
        <v>575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1570</v>
      </c>
      <c r="R30" s="1039"/>
      <c r="S30" s="1039"/>
      <c r="T30" s="1039"/>
      <c r="U30" s="1039"/>
      <c r="V30" s="1039">
        <v>1568</v>
      </c>
      <c r="W30" s="1039"/>
      <c r="X30" s="1039"/>
      <c r="Y30" s="1039"/>
      <c r="Z30" s="1039"/>
      <c r="AA30" s="1039">
        <v>2</v>
      </c>
      <c r="AB30" s="1039"/>
      <c r="AC30" s="1039"/>
      <c r="AD30" s="1039"/>
      <c r="AE30" s="1040"/>
      <c r="AF30" s="1035">
        <v>2</v>
      </c>
      <c r="AG30" s="1036"/>
      <c r="AH30" s="1036"/>
      <c r="AI30" s="1036"/>
      <c r="AJ30" s="1037"/>
      <c r="AK30" s="980">
        <v>417</v>
      </c>
      <c r="AL30" s="971"/>
      <c r="AM30" s="971"/>
      <c r="AN30" s="971"/>
      <c r="AO30" s="971"/>
      <c r="AP30" s="971" t="s">
        <v>575</v>
      </c>
      <c r="AQ30" s="971"/>
      <c r="AR30" s="971"/>
      <c r="AS30" s="971"/>
      <c r="AT30" s="971"/>
      <c r="AU30" s="971" t="s">
        <v>575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46</v>
      </c>
      <c r="R31" s="1039"/>
      <c r="S31" s="1039"/>
      <c r="T31" s="1039"/>
      <c r="U31" s="1039"/>
      <c r="V31" s="1039">
        <v>45</v>
      </c>
      <c r="W31" s="1039"/>
      <c r="X31" s="1039"/>
      <c r="Y31" s="1039"/>
      <c r="Z31" s="1039"/>
      <c r="AA31" s="1039">
        <v>1</v>
      </c>
      <c r="AB31" s="1039"/>
      <c r="AC31" s="1039"/>
      <c r="AD31" s="1039"/>
      <c r="AE31" s="1040"/>
      <c r="AF31" s="1035">
        <v>1</v>
      </c>
      <c r="AG31" s="1036"/>
      <c r="AH31" s="1036"/>
      <c r="AI31" s="1036"/>
      <c r="AJ31" s="1037"/>
      <c r="AK31" s="980" t="s">
        <v>575</v>
      </c>
      <c r="AL31" s="971"/>
      <c r="AM31" s="971"/>
      <c r="AN31" s="971"/>
      <c r="AO31" s="971"/>
      <c r="AP31" s="971" t="s">
        <v>575</v>
      </c>
      <c r="AQ31" s="971"/>
      <c r="AR31" s="971"/>
      <c r="AS31" s="971"/>
      <c r="AT31" s="971"/>
      <c r="AU31" s="971" t="s">
        <v>575</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4950</v>
      </c>
      <c r="R32" s="1039"/>
      <c r="S32" s="1039"/>
      <c r="T32" s="1039"/>
      <c r="U32" s="1039"/>
      <c r="V32" s="1039">
        <v>5337</v>
      </c>
      <c r="W32" s="1039"/>
      <c r="X32" s="1039"/>
      <c r="Y32" s="1039"/>
      <c r="Z32" s="1039"/>
      <c r="AA32" s="1039">
        <v>-387</v>
      </c>
      <c r="AB32" s="1039"/>
      <c r="AC32" s="1039"/>
      <c r="AD32" s="1039"/>
      <c r="AE32" s="1040"/>
      <c r="AF32" s="1035">
        <v>1420</v>
      </c>
      <c r="AG32" s="1036"/>
      <c r="AH32" s="1036"/>
      <c r="AI32" s="1036"/>
      <c r="AJ32" s="1037"/>
      <c r="AK32" s="980">
        <v>608</v>
      </c>
      <c r="AL32" s="971"/>
      <c r="AM32" s="971"/>
      <c r="AN32" s="971"/>
      <c r="AO32" s="971"/>
      <c r="AP32" s="971">
        <v>1314</v>
      </c>
      <c r="AQ32" s="971"/>
      <c r="AR32" s="971"/>
      <c r="AS32" s="971"/>
      <c r="AT32" s="971"/>
      <c r="AU32" s="971">
        <v>926</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3003</v>
      </c>
      <c r="R33" s="1039"/>
      <c r="S33" s="1039"/>
      <c r="T33" s="1039"/>
      <c r="U33" s="1039"/>
      <c r="V33" s="1039">
        <v>2897</v>
      </c>
      <c r="W33" s="1039"/>
      <c r="X33" s="1039"/>
      <c r="Y33" s="1039"/>
      <c r="Z33" s="1039"/>
      <c r="AA33" s="1039">
        <v>106</v>
      </c>
      <c r="AB33" s="1039"/>
      <c r="AC33" s="1039"/>
      <c r="AD33" s="1039"/>
      <c r="AE33" s="1040"/>
      <c r="AF33" s="1035">
        <v>2660</v>
      </c>
      <c r="AG33" s="1036"/>
      <c r="AH33" s="1036"/>
      <c r="AI33" s="1036"/>
      <c r="AJ33" s="1037"/>
      <c r="AK33" s="980">
        <v>268</v>
      </c>
      <c r="AL33" s="971"/>
      <c r="AM33" s="971"/>
      <c r="AN33" s="971"/>
      <c r="AO33" s="971"/>
      <c r="AP33" s="971">
        <v>9560</v>
      </c>
      <c r="AQ33" s="971"/>
      <c r="AR33" s="971"/>
      <c r="AS33" s="971"/>
      <c r="AT33" s="971"/>
      <c r="AU33" s="971">
        <v>2122</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2529</v>
      </c>
      <c r="R34" s="1039"/>
      <c r="S34" s="1039"/>
      <c r="T34" s="1039"/>
      <c r="U34" s="1039"/>
      <c r="V34" s="1039">
        <v>2202</v>
      </c>
      <c r="W34" s="1039"/>
      <c r="X34" s="1039"/>
      <c r="Y34" s="1039"/>
      <c r="Z34" s="1039"/>
      <c r="AA34" s="1039">
        <v>326</v>
      </c>
      <c r="AB34" s="1039"/>
      <c r="AC34" s="1039"/>
      <c r="AD34" s="1039"/>
      <c r="AE34" s="1040"/>
      <c r="AF34" s="1035">
        <v>1766</v>
      </c>
      <c r="AG34" s="1036"/>
      <c r="AH34" s="1036"/>
      <c r="AI34" s="1036"/>
      <c r="AJ34" s="1037"/>
      <c r="AK34" s="980">
        <v>1172</v>
      </c>
      <c r="AL34" s="971"/>
      <c r="AM34" s="971"/>
      <c r="AN34" s="971"/>
      <c r="AO34" s="971"/>
      <c r="AP34" s="971">
        <v>10520</v>
      </c>
      <c r="AQ34" s="971"/>
      <c r="AR34" s="971"/>
      <c r="AS34" s="971"/>
      <c r="AT34" s="971"/>
      <c r="AU34" s="971">
        <v>8226</v>
      </c>
      <c r="AV34" s="971"/>
      <c r="AW34" s="971"/>
      <c r="AX34" s="971"/>
      <c r="AY34" s="971"/>
      <c r="AZ34" s="1041"/>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5780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555</v>
      </c>
      <c r="C68" s="986"/>
      <c r="D68" s="986"/>
      <c r="E68" s="986"/>
      <c r="F68" s="986"/>
      <c r="G68" s="986"/>
      <c r="H68" s="986"/>
      <c r="I68" s="986"/>
      <c r="J68" s="986"/>
      <c r="K68" s="986"/>
      <c r="L68" s="986"/>
      <c r="M68" s="986"/>
      <c r="N68" s="986"/>
      <c r="O68" s="986"/>
      <c r="P68" s="987"/>
      <c r="Q68" s="988">
        <v>1899</v>
      </c>
      <c r="R68" s="982"/>
      <c r="S68" s="982"/>
      <c r="T68" s="982"/>
      <c r="U68" s="982"/>
      <c r="V68" s="982">
        <v>1815</v>
      </c>
      <c r="W68" s="982"/>
      <c r="X68" s="982"/>
      <c r="Y68" s="982"/>
      <c r="Z68" s="982"/>
      <c r="AA68" s="982">
        <v>84</v>
      </c>
      <c r="AB68" s="982"/>
      <c r="AC68" s="982"/>
      <c r="AD68" s="982"/>
      <c r="AE68" s="982"/>
      <c r="AF68" s="982">
        <v>84</v>
      </c>
      <c r="AG68" s="982"/>
      <c r="AH68" s="982"/>
      <c r="AI68" s="982"/>
      <c r="AJ68" s="982"/>
      <c r="AK68" s="982" t="s">
        <v>575</v>
      </c>
      <c r="AL68" s="982"/>
      <c r="AM68" s="982"/>
      <c r="AN68" s="982"/>
      <c r="AO68" s="982"/>
      <c r="AP68" s="982">
        <v>20</v>
      </c>
      <c r="AQ68" s="982"/>
      <c r="AR68" s="982"/>
      <c r="AS68" s="982"/>
      <c r="AT68" s="982"/>
      <c r="AU68" s="982" t="s">
        <v>575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556</v>
      </c>
      <c r="C69" s="975"/>
      <c r="D69" s="975"/>
      <c r="E69" s="975"/>
      <c r="F69" s="975"/>
      <c r="G69" s="975"/>
      <c r="H69" s="975"/>
      <c r="I69" s="975"/>
      <c r="J69" s="975"/>
      <c r="K69" s="975"/>
      <c r="L69" s="975"/>
      <c r="M69" s="975"/>
      <c r="N69" s="975"/>
      <c r="O69" s="975"/>
      <c r="P69" s="976"/>
      <c r="Q69" s="977">
        <v>313</v>
      </c>
      <c r="R69" s="971"/>
      <c r="S69" s="971"/>
      <c r="T69" s="971"/>
      <c r="U69" s="971"/>
      <c r="V69" s="971">
        <v>303</v>
      </c>
      <c r="W69" s="971"/>
      <c r="X69" s="971"/>
      <c r="Y69" s="971"/>
      <c r="Z69" s="971"/>
      <c r="AA69" s="971">
        <v>10</v>
      </c>
      <c r="AB69" s="971"/>
      <c r="AC69" s="971"/>
      <c r="AD69" s="971"/>
      <c r="AE69" s="971"/>
      <c r="AF69" s="971">
        <v>10</v>
      </c>
      <c r="AG69" s="971"/>
      <c r="AH69" s="971"/>
      <c r="AI69" s="971"/>
      <c r="AJ69" s="971"/>
      <c r="AK69" s="971">
        <v>82</v>
      </c>
      <c r="AL69" s="971"/>
      <c r="AM69" s="971"/>
      <c r="AN69" s="971"/>
      <c r="AO69" s="971"/>
      <c r="AP69" s="971" t="s">
        <v>575</v>
      </c>
      <c r="AQ69" s="971"/>
      <c r="AR69" s="971"/>
      <c r="AS69" s="971"/>
      <c r="AT69" s="971"/>
      <c r="AU69" s="971" t="s">
        <v>575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557</v>
      </c>
      <c r="C70" s="975"/>
      <c r="D70" s="975"/>
      <c r="E70" s="975"/>
      <c r="F70" s="975"/>
      <c r="G70" s="975"/>
      <c r="H70" s="975"/>
      <c r="I70" s="975"/>
      <c r="J70" s="975"/>
      <c r="K70" s="975"/>
      <c r="L70" s="975"/>
      <c r="M70" s="975"/>
      <c r="N70" s="975"/>
      <c r="O70" s="975"/>
      <c r="P70" s="976"/>
      <c r="Q70" s="977">
        <v>64</v>
      </c>
      <c r="R70" s="971"/>
      <c r="S70" s="971"/>
      <c r="T70" s="971"/>
      <c r="U70" s="971"/>
      <c r="V70" s="971">
        <v>62</v>
      </c>
      <c r="W70" s="971"/>
      <c r="X70" s="971"/>
      <c r="Y70" s="971"/>
      <c r="Z70" s="971"/>
      <c r="AA70" s="971">
        <v>2</v>
      </c>
      <c r="AB70" s="971"/>
      <c r="AC70" s="971"/>
      <c r="AD70" s="971"/>
      <c r="AE70" s="971"/>
      <c r="AF70" s="971">
        <v>2</v>
      </c>
      <c r="AG70" s="971"/>
      <c r="AH70" s="971"/>
      <c r="AI70" s="971"/>
      <c r="AJ70" s="971"/>
      <c r="AK70" s="971" t="s">
        <v>575</v>
      </c>
      <c r="AL70" s="971"/>
      <c r="AM70" s="971"/>
      <c r="AN70" s="971"/>
      <c r="AO70" s="971"/>
      <c r="AP70" s="971" t="s">
        <v>575</v>
      </c>
      <c r="AQ70" s="971"/>
      <c r="AR70" s="971"/>
      <c r="AS70" s="971"/>
      <c r="AT70" s="971"/>
      <c r="AU70" s="971" t="s">
        <v>575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558</v>
      </c>
      <c r="C71" s="975"/>
      <c r="D71" s="975"/>
      <c r="E71" s="975"/>
      <c r="F71" s="975"/>
      <c r="G71" s="975"/>
      <c r="H71" s="975"/>
      <c r="I71" s="975"/>
      <c r="J71" s="975"/>
      <c r="K71" s="975"/>
      <c r="L71" s="975"/>
      <c r="M71" s="975"/>
      <c r="N71" s="975"/>
      <c r="O71" s="975"/>
      <c r="P71" s="976"/>
      <c r="Q71" s="977">
        <v>134</v>
      </c>
      <c r="R71" s="971"/>
      <c r="S71" s="971"/>
      <c r="T71" s="971"/>
      <c r="U71" s="971"/>
      <c r="V71" s="971">
        <v>120</v>
      </c>
      <c r="W71" s="971"/>
      <c r="X71" s="971"/>
      <c r="Y71" s="971"/>
      <c r="Z71" s="971"/>
      <c r="AA71" s="971">
        <v>14</v>
      </c>
      <c r="AB71" s="971"/>
      <c r="AC71" s="971"/>
      <c r="AD71" s="971"/>
      <c r="AE71" s="971"/>
      <c r="AF71" s="971">
        <v>14</v>
      </c>
      <c r="AG71" s="971"/>
      <c r="AH71" s="971"/>
      <c r="AI71" s="971"/>
      <c r="AJ71" s="971"/>
      <c r="AK71" s="971" t="s">
        <v>575</v>
      </c>
      <c r="AL71" s="971"/>
      <c r="AM71" s="971"/>
      <c r="AN71" s="971"/>
      <c r="AO71" s="971"/>
      <c r="AP71" s="971" t="s">
        <v>575</v>
      </c>
      <c r="AQ71" s="971"/>
      <c r="AR71" s="971"/>
      <c r="AS71" s="971"/>
      <c r="AT71" s="971"/>
      <c r="AU71" s="971" t="s">
        <v>575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559</v>
      </c>
      <c r="C72" s="975"/>
      <c r="D72" s="975"/>
      <c r="E72" s="975"/>
      <c r="F72" s="975"/>
      <c r="G72" s="975"/>
      <c r="H72" s="975"/>
      <c r="I72" s="975"/>
      <c r="J72" s="975"/>
      <c r="K72" s="975"/>
      <c r="L72" s="975"/>
      <c r="M72" s="975"/>
      <c r="N72" s="975"/>
      <c r="O72" s="975"/>
      <c r="P72" s="976"/>
      <c r="Q72" s="977">
        <v>7</v>
      </c>
      <c r="R72" s="971"/>
      <c r="S72" s="971"/>
      <c r="T72" s="971"/>
      <c r="U72" s="971"/>
      <c r="V72" s="971">
        <v>5</v>
      </c>
      <c r="W72" s="971"/>
      <c r="X72" s="971"/>
      <c r="Y72" s="971"/>
      <c r="Z72" s="971"/>
      <c r="AA72" s="971">
        <v>2</v>
      </c>
      <c r="AB72" s="971"/>
      <c r="AC72" s="971"/>
      <c r="AD72" s="971"/>
      <c r="AE72" s="971"/>
      <c r="AF72" s="971">
        <v>2</v>
      </c>
      <c r="AG72" s="971"/>
      <c r="AH72" s="971"/>
      <c r="AI72" s="971"/>
      <c r="AJ72" s="971"/>
      <c r="AK72" s="971" t="s">
        <v>575</v>
      </c>
      <c r="AL72" s="971"/>
      <c r="AM72" s="971"/>
      <c r="AN72" s="971"/>
      <c r="AO72" s="971"/>
      <c r="AP72" s="971" t="s">
        <v>575</v>
      </c>
      <c r="AQ72" s="971"/>
      <c r="AR72" s="971"/>
      <c r="AS72" s="971"/>
      <c r="AT72" s="971"/>
      <c r="AU72" s="971" t="s">
        <v>575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560</v>
      </c>
      <c r="C73" s="975"/>
      <c r="D73" s="975"/>
      <c r="E73" s="975"/>
      <c r="F73" s="975"/>
      <c r="G73" s="975"/>
      <c r="H73" s="975"/>
      <c r="I73" s="975"/>
      <c r="J73" s="975"/>
      <c r="K73" s="975"/>
      <c r="L73" s="975"/>
      <c r="M73" s="975"/>
      <c r="N73" s="975"/>
      <c r="O73" s="975"/>
      <c r="P73" s="976"/>
      <c r="Q73" s="977">
        <v>6749</v>
      </c>
      <c r="R73" s="971"/>
      <c r="S73" s="971"/>
      <c r="T73" s="971"/>
      <c r="U73" s="971"/>
      <c r="V73" s="971">
        <v>5729</v>
      </c>
      <c r="W73" s="971"/>
      <c r="X73" s="971"/>
      <c r="Y73" s="971"/>
      <c r="Z73" s="971"/>
      <c r="AA73" s="971">
        <v>1019</v>
      </c>
      <c r="AB73" s="971"/>
      <c r="AC73" s="971"/>
      <c r="AD73" s="971"/>
      <c r="AE73" s="971"/>
      <c r="AF73" s="971">
        <v>1019</v>
      </c>
      <c r="AG73" s="971"/>
      <c r="AH73" s="971"/>
      <c r="AI73" s="971"/>
      <c r="AJ73" s="971"/>
      <c r="AK73" s="971">
        <v>17</v>
      </c>
      <c r="AL73" s="971"/>
      <c r="AM73" s="971"/>
      <c r="AN73" s="971"/>
      <c r="AO73" s="971"/>
      <c r="AP73" s="971" t="s">
        <v>575</v>
      </c>
      <c r="AQ73" s="971"/>
      <c r="AR73" s="971"/>
      <c r="AS73" s="971"/>
      <c r="AT73" s="971"/>
      <c r="AU73" s="971" t="s">
        <v>575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561</v>
      </c>
      <c r="C74" s="975"/>
      <c r="D74" s="975"/>
      <c r="E74" s="975"/>
      <c r="F74" s="975"/>
      <c r="G74" s="975"/>
      <c r="H74" s="975"/>
      <c r="I74" s="975"/>
      <c r="J74" s="975"/>
      <c r="K74" s="975"/>
      <c r="L74" s="975"/>
      <c r="M74" s="975"/>
      <c r="N74" s="975"/>
      <c r="O74" s="975"/>
      <c r="P74" s="976"/>
      <c r="Q74" s="977">
        <v>223</v>
      </c>
      <c r="R74" s="971"/>
      <c r="S74" s="971"/>
      <c r="T74" s="971"/>
      <c r="U74" s="971"/>
      <c r="V74" s="971">
        <v>213</v>
      </c>
      <c r="W74" s="971"/>
      <c r="X74" s="971"/>
      <c r="Y74" s="971"/>
      <c r="Z74" s="971"/>
      <c r="AA74" s="971">
        <v>10</v>
      </c>
      <c r="AB74" s="971"/>
      <c r="AC74" s="971"/>
      <c r="AD74" s="971"/>
      <c r="AE74" s="971"/>
      <c r="AF74" s="971">
        <v>10</v>
      </c>
      <c r="AG74" s="971"/>
      <c r="AH74" s="971"/>
      <c r="AI74" s="971"/>
      <c r="AJ74" s="971"/>
      <c r="AK74" s="971" t="s">
        <v>575</v>
      </c>
      <c r="AL74" s="971"/>
      <c r="AM74" s="971"/>
      <c r="AN74" s="971"/>
      <c r="AO74" s="971"/>
      <c r="AP74" s="971" t="s">
        <v>575</v>
      </c>
      <c r="AQ74" s="971"/>
      <c r="AR74" s="971"/>
      <c r="AS74" s="971"/>
      <c r="AT74" s="971"/>
      <c r="AU74" s="971" t="s">
        <v>575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562</v>
      </c>
      <c r="C75" s="975"/>
      <c r="D75" s="975"/>
      <c r="E75" s="975"/>
      <c r="F75" s="975"/>
      <c r="G75" s="975"/>
      <c r="H75" s="975"/>
      <c r="I75" s="975"/>
      <c r="J75" s="975"/>
      <c r="K75" s="975"/>
      <c r="L75" s="975"/>
      <c r="M75" s="975"/>
      <c r="N75" s="975"/>
      <c r="O75" s="975"/>
      <c r="P75" s="976"/>
      <c r="Q75" s="978">
        <v>5</v>
      </c>
      <c r="R75" s="979"/>
      <c r="S75" s="979"/>
      <c r="T75" s="979"/>
      <c r="U75" s="980"/>
      <c r="V75" s="981">
        <v>2</v>
      </c>
      <c r="W75" s="979"/>
      <c r="X75" s="979"/>
      <c r="Y75" s="979"/>
      <c r="Z75" s="980"/>
      <c r="AA75" s="981">
        <v>2</v>
      </c>
      <c r="AB75" s="979"/>
      <c r="AC75" s="979"/>
      <c r="AD75" s="979"/>
      <c r="AE75" s="980"/>
      <c r="AF75" s="981">
        <v>2</v>
      </c>
      <c r="AG75" s="979"/>
      <c r="AH75" s="979"/>
      <c r="AI75" s="979"/>
      <c r="AJ75" s="980"/>
      <c r="AK75" s="981">
        <v>0</v>
      </c>
      <c r="AL75" s="979"/>
      <c r="AM75" s="979"/>
      <c r="AN75" s="979"/>
      <c r="AO75" s="980"/>
      <c r="AP75" s="981" t="s">
        <v>575</v>
      </c>
      <c r="AQ75" s="979"/>
      <c r="AR75" s="979"/>
      <c r="AS75" s="979"/>
      <c r="AT75" s="980"/>
      <c r="AU75" s="981" t="s">
        <v>575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563</v>
      </c>
      <c r="C76" s="975"/>
      <c r="D76" s="975"/>
      <c r="E76" s="975"/>
      <c r="F76" s="975"/>
      <c r="G76" s="975"/>
      <c r="H76" s="975"/>
      <c r="I76" s="975"/>
      <c r="J76" s="975"/>
      <c r="K76" s="975"/>
      <c r="L76" s="975"/>
      <c r="M76" s="975"/>
      <c r="N76" s="975"/>
      <c r="O76" s="975"/>
      <c r="P76" s="976"/>
      <c r="Q76" s="978">
        <v>247</v>
      </c>
      <c r="R76" s="979"/>
      <c r="S76" s="979"/>
      <c r="T76" s="979"/>
      <c r="U76" s="980"/>
      <c r="V76" s="981">
        <v>243</v>
      </c>
      <c r="W76" s="979"/>
      <c r="X76" s="979"/>
      <c r="Y76" s="979"/>
      <c r="Z76" s="980"/>
      <c r="AA76" s="981">
        <v>4</v>
      </c>
      <c r="AB76" s="979"/>
      <c r="AC76" s="979"/>
      <c r="AD76" s="979"/>
      <c r="AE76" s="980"/>
      <c r="AF76" s="981">
        <v>4</v>
      </c>
      <c r="AG76" s="979"/>
      <c r="AH76" s="979"/>
      <c r="AI76" s="979"/>
      <c r="AJ76" s="980"/>
      <c r="AK76" s="981">
        <v>12</v>
      </c>
      <c r="AL76" s="979"/>
      <c r="AM76" s="979"/>
      <c r="AN76" s="979"/>
      <c r="AO76" s="980"/>
      <c r="AP76" s="981" t="s">
        <v>575</v>
      </c>
      <c r="AQ76" s="979"/>
      <c r="AR76" s="979"/>
      <c r="AS76" s="979"/>
      <c r="AT76" s="980"/>
      <c r="AU76" s="981" t="s">
        <v>575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564</v>
      </c>
      <c r="C77" s="975"/>
      <c r="D77" s="975"/>
      <c r="E77" s="975"/>
      <c r="F77" s="975"/>
      <c r="G77" s="975"/>
      <c r="H77" s="975"/>
      <c r="I77" s="975"/>
      <c r="J77" s="975"/>
      <c r="K77" s="975"/>
      <c r="L77" s="975"/>
      <c r="M77" s="975"/>
      <c r="N77" s="975"/>
      <c r="O77" s="975"/>
      <c r="P77" s="976"/>
      <c r="Q77" s="978">
        <v>261956</v>
      </c>
      <c r="R77" s="979"/>
      <c r="S77" s="979"/>
      <c r="T77" s="979"/>
      <c r="U77" s="980"/>
      <c r="V77" s="981">
        <v>256155</v>
      </c>
      <c r="W77" s="979"/>
      <c r="X77" s="979"/>
      <c r="Y77" s="979"/>
      <c r="Z77" s="980"/>
      <c r="AA77" s="981">
        <v>5801</v>
      </c>
      <c r="AB77" s="979"/>
      <c r="AC77" s="979"/>
      <c r="AD77" s="979"/>
      <c r="AE77" s="980"/>
      <c r="AF77" s="981">
        <v>5801</v>
      </c>
      <c r="AG77" s="979"/>
      <c r="AH77" s="979"/>
      <c r="AI77" s="979"/>
      <c r="AJ77" s="980"/>
      <c r="AK77" s="981" t="s">
        <v>575</v>
      </c>
      <c r="AL77" s="979"/>
      <c r="AM77" s="979"/>
      <c r="AN77" s="979"/>
      <c r="AO77" s="980"/>
      <c r="AP77" s="981" t="s">
        <v>575</v>
      </c>
      <c r="AQ77" s="979"/>
      <c r="AR77" s="979"/>
      <c r="AS77" s="979"/>
      <c r="AT77" s="980"/>
      <c r="AU77" s="981" t="s">
        <v>575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565</v>
      </c>
      <c r="C78" s="975"/>
      <c r="D78" s="975"/>
      <c r="E78" s="975"/>
      <c r="F78" s="975"/>
      <c r="G78" s="975"/>
      <c r="H78" s="975"/>
      <c r="I78" s="975"/>
      <c r="J78" s="975"/>
      <c r="K78" s="975"/>
      <c r="L78" s="975"/>
      <c r="M78" s="975"/>
      <c r="N78" s="975"/>
      <c r="O78" s="975"/>
      <c r="P78" s="976"/>
      <c r="Q78" s="977">
        <v>258</v>
      </c>
      <c r="R78" s="971"/>
      <c r="S78" s="971"/>
      <c r="T78" s="971"/>
      <c r="U78" s="971"/>
      <c r="V78" s="971">
        <v>174</v>
      </c>
      <c r="W78" s="971"/>
      <c r="X78" s="971"/>
      <c r="Y78" s="971"/>
      <c r="Z78" s="971"/>
      <c r="AA78" s="971">
        <v>84</v>
      </c>
      <c r="AB78" s="971"/>
      <c r="AC78" s="971"/>
      <c r="AD78" s="971"/>
      <c r="AE78" s="971"/>
      <c r="AF78" s="971">
        <v>84</v>
      </c>
      <c r="AG78" s="971"/>
      <c r="AH78" s="971"/>
      <c r="AI78" s="971"/>
      <c r="AJ78" s="971"/>
      <c r="AK78" s="971" t="s">
        <v>575</v>
      </c>
      <c r="AL78" s="971"/>
      <c r="AM78" s="971"/>
      <c r="AN78" s="971"/>
      <c r="AO78" s="971"/>
      <c r="AP78" s="971" t="s">
        <v>575</v>
      </c>
      <c r="AQ78" s="971"/>
      <c r="AR78" s="971"/>
      <c r="AS78" s="971"/>
      <c r="AT78" s="971"/>
      <c r="AU78" s="971" t="s">
        <v>575</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566</v>
      </c>
      <c r="C79" s="975"/>
      <c r="D79" s="975"/>
      <c r="E79" s="975"/>
      <c r="F79" s="975"/>
      <c r="G79" s="975"/>
      <c r="H79" s="975"/>
      <c r="I79" s="975"/>
      <c r="J79" s="975"/>
      <c r="K79" s="975"/>
      <c r="L79" s="975"/>
      <c r="M79" s="975"/>
      <c r="N79" s="975"/>
      <c r="O79" s="975"/>
      <c r="P79" s="976"/>
      <c r="Q79" s="977">
        <v>46</v>
      </c>
      <c r="R79" s="971"/>
      <c r="S79" s="971"/>
      <c r="T79" s="971"/>
      <c r="U79" s="971"/>
      <c r="V79" s="971">
        <v>25</v>
      </c>
      <c r="W79" s="971"/>
      <c r="X79" s="971"/>
      <c r="Y79" s="971"/>
      <c r="Z79" s="971"/>
      <c r="AA79" s="971">
        <v>22</v>
      </c>
      <c r="AB79" s="971"/>
      <c r="AC79" s="971"/>
      <c r="AD79" s="971"/>
      <c r="AE79" s="971"/>
      <c r="AF79" s="971">
        <v>22</v>
      </c>
      <c r="AG79" s="971"/>
      <c r="AH79" s="971"/>
      <c r="AI79" s="971"/>
      <c r="AJ79" s="971"/>
      <c r="AK79" s="971" t="s">
        <v>575</v>
      </c>
      <c r="AL79" s="971"/>
      <c r="AM79" s="971"/>
      <c r="AN79" s="971"/>
      <c r="AO79" s="971"/>
      <c r="AP79" s="971" t="s">
        <v>575</v>
      </c>
      <c r="AQ79" s="971"/>
      <c r="AR79" s="971"/>
      <c r="AS79" s="971"/>
      <c r="AT79" s="971"/>
      <c r="AU79" s="971" t="s">
        <v>575</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7054</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424</v>
      </c>
      <c r="CS102" s="953"/>
      <c r="CT102" s="953"/>
      <c r="CU102" s="953"/>
      <c r="CV102" s="954"/>
      <c r="CW102" s="952">
        <f>SUM(CW7:DA88)</f>
        <v>106</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293</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293</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293</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5739675</v>
      </c>
      <c r="AB110" s="889"/>
      <c r="AC110" s="889"/>
      <c r="AD110" s="889"/>
      <c r="AE110" s="890"/>
      <c r="AF110" s="891">
        <v>5630953</v>
      </c>
      <c r="AG110" s="889"/>
      <c r="AH110" s="889"/>
      <c r="AI110" s="889"/>
      <c r="AJ110" s="890"/>
      <c r="AK110" s="891">
        <v>5397681</v>
      </c>
      <c r="AL110" s="889"/>
      <c r="AM110" s="889"/>
      <c r="AN110" s="889"/>
      <c r="AO110" s="890"/>
      <c r="AP110" s="892">
        <v>23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49040945</v>
      </c>
      <c r="BR110" s="842"/>
      <c r="BS110" s="842"/>
      <c r="BT110" s="842"/>
      <c r="BU110" s="842"/>
      <c r="BV110" s="842">
        <v>47284091</v>
      </c>
      <c r="BW110" s="842"/>
      <c r="BX110" s="842"/>
      <c r="BY110" s="842"/>
      <c r="BZ110" s="842"/>
      <c r="CA110" s="842">
        <v>45096222</v>
      </c>
      <c r="CB110" s="842"/>
      <c r="CC110" s="842"/>
      <c r="CD110" s="842"/>
      <c r="CE110" s="842"/>
      <c r="CF110" s="866">
        <v>192.1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4479681</v>
      </c>
      <c r="DH110" s="842"/>
      <c r="DI110" s="842"/>
      <c r="DJ110" s="842"/>
      <c r="DK110" s="842"/>
      <c r="DL110" s="842">
        <v>3128646</v>
      </c>
      <c r="DM110" s="842"/>
      <c r="DN110" s="842"/>
      <c r="DO110" s="842"/>
      <c r="DP110" s="842"/>
      <c r="DQ110" s="842">
        <v>1759789</v>
      </c>
      <c r="DR110" s="842"/>
      <c r="DS110" s="842"/>
      <c r="DT110" s="842"/>
      <c r="DU110" s="842"/>
      <c r="DV110" s="843">
        <v>7.5</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7229531</v>
      </c>
      <c r="BR111" s="817"/>
      <c r="BS111" s="817"/>
      <c r="BT111" s="817"/>
      <c r="BU111" s="817"/>
      <c r="BV111" s="817">
        <v>5623816</v>
      </c>
      <c r="BW111" s="817"/>
      <c r="BX111" s="817"/>
      <c r="BY111" s="817"/>
      <c r="BZ111" s="817"/>
      <c r="CA111" s="817">
        <v>4098710</v>
      </c>
      <c r="CB111" s="817"/>
      <c r="CC111" s="817"/>
      <c r="CD111" s="817"/>
      <c r="CE111" s="817"/>
      <c r="CF111" s="875">
        <v>17.5</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12922524</v>
      </c>
      <c r="BR112" s="817"/>
      <c r="BS112" s="817"/>
      <c r="BT112" s="817"/>
      <c r="BU112" s="817"/>
      <c r="BV112" s="817">
        <v>12227450</v>
      </c>
      <c r="BW112" s="817"/>
      <c r="BX112" s="817"/>
      <c r="BY112" s="817"/>
      <c r="BZ112" s="817"/>
      <c r="CA112" s="817">
        <v>11275016</v>
      </c>
      <c r="CB112" s="817"/>
      <c r="CC112" s="817"/>
      <c r="CD112" s="817"/>
      <c r="CE112" s="817"/>
      <c r="CF112" s="875">
        <v>48</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1428243</v>
      </c>
      <c r="AB113" s="919"/>
      <c r="AC113" s="919"/>
      <c r="AD113" s="919"/>
      <c r="AE113" s="920"/>
      <c r="AF113" s="921">
        <v>1564515</v>
      </c>
      <c r="AG113" s="919"/>
      <c r="AH113" s="919"/>
      <c r="AI113" s="919"/>
      <c r="AJ113" s="920"/>
      <c r="AK113" s="921">
        <v>1395946</v>
      </c>
      <c r="AL113" s="919"/>
      <c r="AM113" s="919"/>
      <c r="AN113" s="919"/>
      <c r="AO113" s="920"/>
      <c r="AP113" s="922">
        <v>5.9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12599</v>
      </c>
      <c r="BR113" s="817"/>
      <c r="BS113" s="817"/>
      <c r="BT113" s="817"/>
      <c r="BU113" s="817"/>
      <c r="BV113" s="817">
        <v>4045</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2410796</v>
      </c>
      <c r="DH113" s="780"/>
      <c r="DI113" s="780"/>
      <c r="DJ113" s="780"/>
      <c r="DK113" s="781"/>
      <c r="DL113" s="782">
        <v>2178494</v>
      </c>
      <c r="DM113" s="780"/>
      <c r="DN113" s="780"/>
      <c r="DO113" s="780"/>
      <c r="DP113" s="781"/>
      <c r="DQ113" s="782">
        <v>2066564</v>
      </c>
      <c r="DR113" s="780"/>
      <c r="DS113" s="780"/>
      <c r="DT113" s="780"/>
      <c r="DU113" s="781"/>
      <c r="DV113" s="824">
        <v>8.8000000000000007</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6014</v>
      </c>
      <c r="AB114" s="780"/>
      <c r="AC114" s="780"/>
      <c r="AD114" s="780"/>
      <c r="AE114" s="781"/>
      <c r="AF114" s="782">
        <v>5971</v>
      </c>
      <c r="AG114" s="780"/>
      <c r="AH114" s="780"/>
      <c r="AI114" s="780"/>
      <c r="AJ114" s="781"/>
      <c r="AK114" s="782">
        <v>2825</v>
      </c>
      <c r="AL114" s="780"/>
      <c r="AM114" s="780"/>
      <c r="AN114" s="780"/>
      <c r="AO114" s="781"/>
      <c r="AP114" s="824">
        <v>0</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7744610</v>
      </c>
      <c r="BR114" s="817"/>
      <c r="BS114" s="817"/>
      <c r="BT114" s="817"/>
      <c r="BU114" s="817"/>
      <c r="BV114" s="817">
        <v>7716976</v>
      </c>
      <c r="BW114" s="817"/>
      <c r="BX114" s="817"/>
      <c r="BY114" s="817"/>
      <c r="BZ114" s="817"/>
      <c r="CA114" s="817">
        <v>7611231</v>
      </c>
      <c r="CB114" s="817"/>
      <c r="CC114" s="817"/>
      <c r="CD114" s="817"/>
      <c r="CE114" s="817"/>
      <c r="CF114" s="875">
        <v>32.4</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339054</v>
      </c>
      <c r="DH116" s="780"/>
      <c r="DI116" s="780"/>
      <c r="DJ116" s="780"/>
      <c r="DK116" s="781"/>
      <c r="DL116" s="782">
        <v>316676</v>
      </c>
      <c r="DM116" s="780"/>
      <c r="DN116" s="780"/>
      <c r="DO116" s="780"/>
      <c r="DP116" s="781"/>
      <c r="DQ116" s="782">
        <v>272357</v>
      </c>
      <c r="DR116" s="780"/>
      <c r="DS116" s="780"/>
      <c r="DT116" s="780"/>
      <c r="DU116" s="781"/>
      <c r="DV116" s="824">
        <v>1.2</v>
      </c>
      <c r="DW116" s="825"/>
      <c r="DX116" s="825"/>
      <c r="DY116" s="825"/>
      <c r="DZ116" s="826"/>
    </row>
    <row r="117" spans="1:130" s="218"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7173932</v>
      </c>
      <c r="AB117" s="903"/>
      <c r="AC117" s="903"/>
      <c r="AD117" s="903"/>
      <c r="AE117" s="904"/>
      <c r="AF117" s="905">
        <v>7201439</v>
      </c>
      <c r="AG117" s="903"/>
      <c r="AH117" s="903"/>
      <c r="AI117" s="903"/>
      <c r="AJ117" s="904"/>
      <c r="AK117" s="905">
        <v>6796452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293</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442</v>
      </c>
      <c r="BP119" s="878"/>
      <c r="BQ119" s="879">
        <v>76950209</v>
      </c>
      <c r="BR119" s="845"/>
      <c r="BS119" s="845"/>
      <c r="BT119" s="845"/>
      <c r="BU119" s="845"/>
      <c r="BV119" s="845">
        <v>72856378</v>
      </c>
      <c r="BW119" s="845"/>
      <c r="BX119" s="845"/>
      <c r="BY119" s="845"/>
      <c r="BZ119" s="845"/>
      <c r="CA119" s="845">
        <v>68081179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15748356</v>
      </c>
      <c r="BR120" s="842"/>
      <c r="BS120" s="842"/>
      <c r="BT120" s="842"/>
      <c r="BU120" s="842"/>
      <c r="BV120" s="842">
        <v>17123035</v>
      </c>
      <c r="BW120" s="842"/>
      <c r="BX120" s="842"/>
      <c r="BY120" s="842"/>
      <c r="BZ120" s="842"/>
      <c r="CA120" s="842">
        <v>17357615</v>
      </c>
      <c r="CB120" s="842"/>
      <c r="CC120" s="842"/>
      <c r="CD120" s="842"/>
      <c r="CE120" s="842"/>
      <c r="CF120" s="866">
        <v>73.900000000000006</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9656348</v>
      </c>
      <c r="DH120" s="842"/>
      <c r="DI120" s="842"/>
      <c r="DJ120" s="842"/>
      <c r="DK120" s="842"/>
      <c r="DL120" s="842">
        <v>8952515</v>
      </c>
      <c r="DM120" s="842"/>
      <c r="DN120" s="842"/>
      <c r="DO120" s="842"/>
      <c r="DP120" s="842"/>
      <c r="DQ120" s="842">
        <v>8226250</v>
      </c>
      <c r="DR120" s="842"/>
      <c r="DS120" s="842"/>
      <c r="DT120" s="842"/>
      <c r="DU120" s="842"/>
      <c r="DV120" s="843">
        <v>35</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1002361</v>
      </c>
      <c r="BR121" s="817"/>
      <c r="BS121" s="817"/>
      <c r="BT121" s="817"/>
      <c r="BU121" s="817"/>
      <c r="BV121" s="817">
        <v>945219</v>
      </c>
      <c r="BW121" s="817"/>
      <c r="BX121" s="817"/>
      <c r="BY121" s="817"/>
      <c r="BZ121" s="817"/>
      <c r="CA121" s="817">
        <v>976422</v>
      </c>
      <c r="CB121" s="817"/>
      <c r="CC121" s="817"/>
      <c r="CD121" s="817"/>
      <c r="CE121" s="817"/>
      <c r="CF121" s="875">
        <v>4.2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2062051</v>
      </c>
      <c r="DH121" s="817"/>
      <c r="DI121" s="817"/>
      <c r="DJ121" s="817"/>
      <c r="DK121" s="817"/>
      <c r="DL121" s="817">
        <v>2192848</v>
      </c>
      <c r="DM121" s="817"/>
      <c r="DN121" s="817"/>
      <c r="DO121" s="817"/>
      <c r="DP121" s="817"/>
      <c r="DQ121" s="817">
        <v>2122397</v>
      </c>
      <c r="DR121" s="817"/>
      <c r="DS121" s="817"/>
      <c r="DT121" s="817"/>
      <c r="DU121" s="817"/>
      <c r="DV121" s="794">
        <v>9</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45195111</v>
      </c>
      <c r="BR122" s="845"/>
      <c r="BS122" s="845"/>
      <c r="BT122" s="845"/>
      <c r="BU122" s="845"/>
      <c r="BV122" s="845">
        <v>41854869</v>
      </c>
      <c r="BW122" s="845"/>
      <c r="BX122" s="845"/>
      <c r="BY122" s="845"/>
      <c r="BZ122" s="845"/>
      <c r="CA122" s="845">
        <v>38430130</v>
      </c>
      <c r="CB122" s="845"/>
      <c r="CC122" s="845"/>
      <c r="CD122" s="845"/>
      <c r="CE122" s="845"/>
      <c r="CF122" s="846">
        <v>163.69999999999999</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1204125</v>
      </c>
      <c r="DH122" s="817"/>
      <c r="DI122" s="817"/>
      <c r="DJ122" s="817"/>
      <c r="DK122" s="817"/>
      <c r="DL122" s="817">
        <v>1082087</v>
      </c>
      <c r="DM122" s="817"/>
      <c r="DN122" s="817"/>
      <c r="DO122" s="817"/>
      <c r="DP122" s="817"/>
      <c r="DQ122" s="817">
        <v>926369</v>
      </c>
      <c r="DR122" s="817"/>
      <c r="DS122" s="817"/>
      <c r="DT122" s="817"/>
      <c r="DU122" s="817"/>
      <c r="DV122" s="794">
        <v>3.9</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450</v>
      </c>
      <c r="BP123" s="878"/>
      <c r="BQ123" s="832">
        <v>61945828</v>
      </c>
      <c r="BR123" s="833"/>
      <c r="BS123" s="833"/>
      <c r="BT123" s="833"/>
      <c r="BU123" s="833"/>
      <c r="BV123" s="833">
        <v>59923123</v>
      </c>
      <c r="BW123" s="833"/>
      <c r="BX123" s="833"/>
      <c r="BY123" s="833"/>
      <c r="BZ123" s="833"/>
      <c r="CA123" s="833">
        <v>56764167</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66.7</v>
      </c>
      <c r="BR124" s="831"/>
      <c r="BS124" s="831"/>
      <c r="BT124" s="831"/>
      <c r="BU124" s="831"/>
      <c r="BV124" s="831">
        <v>56.3</v>
      </c>
      <c r="BW124" s="831"/>
      <c r="BX124" s="831"/>
      <c r="BY124" s="831"/>
      <c r="BZ124" s="831"/>
      <c r="CA124" s="831">
        <v>48.1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77825</v>
      </c>
      <c r="AB128" s="801"/>
      <c r="AC128" s="801"/>
      <c r="AD128" s="801"/>
      <c r="AE128" s="802"/>
      <c r="AF128" s="803">
        <v>76558</v>
      </c>
      <c r="AG128" s="801"/>
      <c r="AH128" s="801"/>
      <c r="AI128" s="801"/>
      <c r="AJ128" s="802"/>
      <c r="AK128" s="803">
        <v>96029</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11.89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27608387</v>
      </c>
      <c r="AB129" s="780"/>
      <c r="AC129" s="780"/>
      <c r="AD129" s="780"/>
      <c r="AE129" s="781"/>
      <c r="AF129" s="782">
        <v>27966679</v>
      </c>
      <c r="AG129" s="780"/>
      <c r="AH129" s="780"/>
      <c r="AI129" s="780"/>
      <c r="AJ129" s="781"/>
      <c r="AK129" s="782">
        <v>28234671</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16.89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5125640</v>
      </c>
      <c r="AB130" s="780"/>
      <c r="AC130" s="780"/>
      <c r="AD130" s="780"/>
      <c r="AE130" s="781"/>
      <c r="AF130" s="782">
        <v>4995845</v>
      </c>
      <c r="AG130" s="780"/>
      <c r="AH130" s="780"/>
      <c r="AI130" s="780"/>
      <c r="AJ130" s="781"/>
      <c r="AK130" s="782">
        <v>4753444</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8.6999999999999993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22482747</v>
      </c>
      <c r="AB131" s="764"/>
      <c r="AC131" s="764"/>
      <c r="AD131" s="764"/>
      <c r="AE131" s="765"/>
      <c r="AF131" s="766">
        <v>22970834</v>
      </c>
      <c r="AG131" s="764"/>
      <c r="AH131" s="764"/>
      <c r="AI131" s="764"/>
      <c r="AJ131" s="765"/>
      <c r="AK131" s="766">
        <v>23481227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48.1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8.7643516160000008</v>
      </c>
      <c r="AB132" s="745"/>
      <c r="AC132" s="745"/>
      <c r="AD132" s="745"/>
      <c r="AE132" s="746"/>
      <c r="AF132" s="747">
        <v>9.2684314380000004</v>
      </c>
      <c r="AG132" s="745"/>
      <c r="AH132" s="745"/>
      <c r="AI132" s="745"/>
      <c r="AJ132" s="746"/>
      <c r="AK132" s="747">
        <v>8.2916408070000003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8.6</v>
      </c>
      <c r="AB133" s="724"/>
      <c r="AC133" s="724"/>
      <c r="AD133" s="724"/>
      <c r="AE133" s="725"/>
      <c r="AF133" s="723">
        <v>8.6</v>
      </c>
      <c r="AG133" s="724"/>
      <c r="AH133" s="724"/>
      <c r="AI133" s="724"/>
      <c r="AJ133" s="725"/>
      <c r="AK133" s="723">
        <v>8.6999999999999993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TJ/P0ZFUJO8QAcYGIWWHXuhBmArO92zliSZ+jmfZTSJW9D7GbEYoogAZoHFQJ2cAj0wbDyHVF9uPkq3GMCKbA==" saltValue="h25LpBhEkP4z/Vu8sKkbH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2OnrztSPwhv6rvlbHdkRfgJ55MM4dfrq/oms7LeXELrQ87yNfdnkrPjKrXQDREY4TyWiHYCI2r7IlWyrQUJLxw==" saltValue="vztEhS7pGxek4yEnb9iLM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A1" sqref="A1:XFD1"/>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8vlaOW3IIDdJjH3ffreYuPLO3Twl5YDPeAurqYuM+KK5fb3SeG8W3lfOqn6tvvLf8r3ncITLiTxuRpE8aYebw==" saltValue="jVfcR2dF96EagAOPncvKh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9777590</v>
      </c>
      <c r="AP9" s="269">
        <v>115570</v>
      </c>
      <c r="AQ9" s="270">
        <v>97105</v>
      </c>
      <c r="AR9" s="271">
        <v>19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30146</v>
      </c>
      <c r="AP10" s="272">
        <v>356</v>
      </c>
      <c r="AQ10" s="273">
        <v>6971</v>
      </c>
      <c r="AR10" s="274">
        <v>-94.9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367754</v>
      </c>
      <c r="AP11" s="272">
        <v>4347</v>
      </c>
      <c r="AQ11" s="273">
        <v>2455</v>
      </c>
      <c r="AR11" s="274">
        <v>77.099999999999994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t="s">
        <v>488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t="s">
        <v>488</v>
      </c>
      <c r="AP13" s="272" t="s">
        <v>488</v>
      </c>
      <c r="AQ13" s="273">
        <v>2470</v>
      </c>
      <c r="AR13" s="274" t="s">
        <v>488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286214</v>
      </c>
      <c r="AP14" s="272">
        <v>3383</v>
      </c>
      <c r="AQ14" s="273">
        <v>1963</v>
      </c>
      <c r="AR14" s="274">
        <v>72.3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-810146</v>
      </c>
      <c r="AP15" s="272">
        <v>-9576</v>
      </c>
      <c r="AQ15" s="273">
        <v>-6265</v>
      </c>
      <c r="AR15" s="274">
        <v>52.8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9651558</v>
      </c>
      <c r="AP16" s="272">
        <v>114081</v>
      </c>
      <c r="AQ16" s="273">
        <v>104699</v>
      </c>
      <c r="AR16" s="274">
        <v>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10.57</v>
      </c>
      <c r="AP21" s="286">
        <v>9.14</v>
      </c>
      <c r="AQ21" s="287">
        <v>1.43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96.4</v>
      </c>
      <c r="AP22" s="291">
        <v>97.2</v>
      </c>
      <c r="AQ22" s="292">
        <v>-0.8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5397681</v>
      </c>
      <c r="AP32" s="300">
        <v>63800</v>
      </c>
      <c r="AQ32" s="301">
        <v>56691</v>
      </c>
      <c r="AR32" s="302">
        <v>12.5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230</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1395946</v>
      </c>
      <c r="AP35" s="300">
        <v>16500</v>
      </c>
      <c r="AQ35" s="301">
        <v>14249</v>
      </c>
      <c r="AR35" s="302">
        <v>15.8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2825</v>
      </c>
      <c r="AP36" s="300">
        <v>33</v>
      </c>
      <c r="AQ36" s="301">
        <v>1629</v>
      </c>
      <c r="AR36" s="302">
        <v>-98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220</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2</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-96029</v>
      </c>
      <c r="AP39" s="300">
        <v>-1135</v>
      </c>
      <c r="AQ39" s="301">
        <v>-3294</v>
      </c>
      <c r="AR39" s="302">
        <v>-65.5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-4753444</v>
      </c>
      <c r="AP40" s="300">
        <v>-56185</v>
      </c>
      <c r="AQ40" s="301">
        <v>-48952</v>
      </c>
      <c r="AR40" s="302">
        <v>14.8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1946979</v>
      </c>
      <c r="AP41" s="300">
        <v>23013</v>
      </c>
      <c r="AQ41" s="301">
        <v>20775</v>
      </c>
      <c r="AR41" s="302">
        <v>10.8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3734973</v>
      </c>
      <c r="AN51" s="322">
        <v>41609</v>
      </c>
      <c r="AO51" s="323">
        <v>-38.299999999999997</v>
      </c>
      <c r="AP51" s="324">
        <v>63812</v>
      </c>
      <c r="AQ51" s="325">
        <v>2.2999999999999998</v>
      </c>
      <c r="AR51" s="326">
        <v>-40.6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2087542</v>
      </c>
      <c r="AN52" s="330">
        <v>23256</v>
      </c>
      <c r="AO52" s="331">
        <v>19.600000000000001</v>
      </c>
      <c r="AP52" s="332">
        <v>33848</v>
      </c>
      <c r="AQ52" s="333">
        <v>-4.2</v>
      </c>
      <c r="AR52" s="334">
        <v>23.8</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3285419</v>
      </c>
      <c r="AN53" s="322">
        <v>37197</v>
      </c>
      <c r="AO53" s="323">
        <v>-10.6</v>
      </c>
      <c r="AP53" s="324">
        <v>40807</v>
      </c>
      <c r="AQ53" s="325">
        <v>-36.1</v>
      </c>
      <c r="AR53" s="326">
        <v>25.5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1494001</v>
      </c>
      <c r="AN54" s="330">
        <v>16915</v>
      </c>
      <c r="AO54" s="331">
        <v>-27.3</v>
      </c>
      <c r="AP54" s="332">
        <v>19520</v>
      </c>
      <c r="AQ54" s="333">
        <v>-42.3</v>
      </c>
      <c r="AR54" s="334">
        <v>15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3252543</v>
      </c>
      <c r="AN55" s="322">
        <v>37313</v>
      </c>
      <c r="AO55" s="323">
        <v>0.3</v>
      </c>
      <c r="AP55" s="324">
        <v>37343</v>
      </c>
      <c r="AQ55" s="325">
        <v>-8.5</v>
      </c>
      <c r="AR55" s="326">
        <v>8.8000000000000007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1663678</v>
      </c>
      <c r="AN56" s="330">
        <v>19086</v>
      </c>
      <c r="AO56" s="331">
        <v>12.8</v>
      </c>
      <c r="AP56" s="332">
        <v>17633</v>
      </c>
      <c r="AQ56" s="333">
        <v>-9.6999999999999993</v>
      </c>
      <c r="AR56" s="334">
        <v>22.5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4274783</v>
      </c>
      <c r="AN57" s="322">
        <v>49713</v>
      </c>
      <c r="AO57" s="323">
        <v>33.200000000000003</v>
      </c>
      <c r="AP57" s="324">
        <v>47407</v>
      </c>
      <c r="AQ57" s="325">
        <v>27</v>
      </c>
      <c r="AR57" s="326">
        <v>6.2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2919914</v>
      </c>
      <c r="AN58" s="330">
        <v>33957</v>
      </c>
      <c r="AO58" s="331">
        <v>77.900000000000006</v>
      </c>
      <c r="AP58" s="332">
        <v>27543</v>
      </c>
      <c r="AQ58" s="333">
        <v>56.2</v>
      </c>
      <c r="AR58" s="334">
        <v>21.7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4185446</v>
      </c>
      <c r="AN59" s="322">
        <v>49472</v>
      </c>
      <c r="AO59" s="323">
        <v>-0.5</v>
      </c>
      <c r="AP59" s="324">
        <v>49754</v>
      </c>
      <c r="AQ59" s="325">
        <v>5</v>
      </c>
      <c r="AR59" s="326">
        <v>-5.5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1831408</v>
      </c>
      <c r="AN60" s="330">
        <v>21647</v>
      </c>
      <c r="AO60" s="331">
        <v>-36.299999999999997</v>
      </c>
      <c r="AP60" s="332">
        <v>21592</v>
      </c>
      <c r="AQ60" s="333">
        <v>-21.6</v>
      </c>
      <c r="AR60" s="334">
        <v>-14.7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3746633</v>
      </c>
      <c r="AN61" s="337">
        <v>43061</v>
      </c>
      <c r="AO61" s="338">
        <v>-3.2</v>
      </c>
      <c r="AP61" s="339">
        <v>47825</v>
      </c>
      <c r="AQ61" s="340">
        <v>-2.1</v>
      </c>
      <c r="AR61" s="326">
        <v>-1.1000000000000001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1999309</v>
      </c>
      <c r="AN62" s="330">
        <v>22972</v>
      </c>
      <c r="AO62" s="331">
        <v>9.3000000000000007</v>
      </c>
      <c r="AP62" s="332">
        <v>24027</v>
      </c>
      <c r="AQ62" s="333">
        <v>-4.3</v>
      </c>
      <c r="AR62" s="334">
        <v>13.6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800cuV030AMJ8mi0se3wE/E1ATKjdIqAtRkM2Rg5XUzAJb2hSPycGJBQ+q/tJIsRW1VASDKFvenxj0xjw1d58w==" saltValue="VTOvWuJ5NZv2jRFUte7i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1" sqref="B1"/>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OVnh7UJeGkxe0pcfRDsLIEQe6nrAtNTjqImgoQKDf8EInPmHlDKA55aKSn3Mc4GohbAmJWpJeaOEu5xalfxbXQ==" saltValue="IgoFo31w+LHcevnD5WeTn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5wQrGWszIl+BpU7x1O7cdhWdVpHULP+68tM6jYvmcNFKceL8HjMaZqXzu9D0yeOnDyBuYdPLksAk/MKkR5R2Rg==" saltValue="C9WWsQ55DM7oPRY0dfVmR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election activeCell="J49" sqref="J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19.809999999999999</v>
      </c>
      <c r="G47" s="12">
        <v>20.88</v>
      </c>
      <c r="H47" s="12">
        <v>24.75</v>
      </c>
      <c r="I47" s="12">
        <v>27.72</v>
      </c>
      <c r="J47" s="13">
        <v>22.42</v>
      </c>
    </row>
    <row r="48" spans="2:10" ht="57.75" customHeight="1" x14ac:dyDescent="0.2">
      <c r="B48" s="14"/>
      <c r="C48" s="1141" t="s">
        <v>4</v>
      </c>
      <c r="D48" s="1141"/>
      <c r="E48" s="1142"/>
      <c r="F48" s="15">
        <v>3.01</v>
      </c>
      <c r="G48" s="16">
        <v>6.22</v>
      </c>
      <c r="H48" s="16">
        <v>6.57</v>
      </c>
      <c r="I48" s="16">
        <v>2.95</v>
      </c>
      <c r="J48" s="17">
        <v>2.25</v>
      </c>
    </row>
    <row r="49" spans="2:10" ht="57.75" customHeight="1" thickBot="1" x14ac:dyDescent="0.25">
      <c r="B49" s="18"/>
      <c r="C49" s="1143" t="s">
        <v>5</v>
      </c>
      <c r="D49" s="1143"/>
      <c r="E49" s="1144"/>
      <c r="F49" s="19" t="s">
        <v>531</v>
      </c>
      <c r="G49" s="20">
        <v>4.91</v>
      </c>
      <c r="H49" s="20">
        <v>3.46</v>
      </c>
      <c r="I49" s="20" t="s">
        <v>532</v>
      </c>
      <c r="J49" s="21" t="s">
        <v>533</v>
      </c>
    </row>
    <row r="50" spans="2:10" ht="13" x14ac:dyDescent="0.2"/>
  </sheetData>
  <sheetProtection algorithmName="SHA-512" hashValue="WEJEzQsle9N1ADqC6AuuU7bayM7fDb4qqT3D3SEfwvy08qwjDlVPHw5AppK6ZnNOI97KjeKnY9U80gjWdFMe5g==" saltValue="jtQlTc2MPktHaBIpwW/Kg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