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sv0183\個人$\38517\公告関係\2021000356\"/>
    </mc:Choice>
  </mc:AlternateContent>
  <bookViews>
    <workbookView xWindow="4110" yWindow="15" windowWidth="7770" windowHeight="6465" tabRatio="874"/>
  </bookViews>
  <sheets>
    <sheet name="表紙" sheetId="19" r:id="rId1"/>
    <sheet name="内訳" sheetId="21" r:id="rId2"/>
    <sheet name="建代" sheetId="49" state="hidden" r:id="rId3"/>
    <sheet name="塗装" sheetId="45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ill" hidden="1">[1]見積比較!#REF!</definedName>
    <definedName name="\s">#REF!</definedName>
    <definedName name="\w">#REF!</definedName>
    <definedName name="\x">#REF!</definedName>
    <definedName name="A">#REF!</definedName>
    <definedName name="B">#REF!</definedName>
    <definedName name="hhh">[2]単価表!$E$28:$M$42</definedName>
    <definedName name="_xlnm.Print_Area" localSheetId="2">建代!$A$1:$Q$39</definedName>
    <definedName name="_xlnm.Print_Area" localSheetId="3">塗装!$B$2:$O$27</definedName>
    <definedName name="_xlnm.Print_Area" localSheetId="1">内訳!$A$1:$Q$363</definedName>
    <definedName name="_xlnm.Print_Area" localSheetId="0">表紙!$A$1:$K$44</definedName>
    <definedName name="Print_Area_MI" localSheetId="3">#REF!</definedName>
    <definedName name="Print_Area_MI">#REF!</definedName>
    <definedName name="_xlnm.Print_Titles" localSheetId="3">塗装!$1:$1</definedName>
    <definedName name="_xlnm.Print_Titles" localSheetId="1">内訳!$1:$3</definedName>
    <definedName name="あ１">#REF!</definedName>
    <definedName name="コア抜" localSheetId="3">#REF!</definedName>
    <definedName name="コア抜">#REF!</definedName>
    <definedName name="係数">[3]初期入力!$C$7:$E$17</definedName>
    <definedName name="建設工事コード">表紙!#REF!</definedName>
    <definedName name="見積比較換気">'[4]代価表 '!$Z$2</definedName>
    <definedName name="見積比較表">'[1]代価表 '!$Z$2</definedName>
    <definedName name="見比衛生">'[5]代価表 '!#REF!</definedName>
    <definedName name="見比衛生2">'[6]代価表 '!#REF!</definedName>
    <definedName name="手ﾊﾂﾘ" localSheetId="3">#REF!</definedName>
    <definedName name="手ﾊﾂﾘ">#REF!</definedName>
    <definedName name="単位">内訳!#REF!</definedName>
    <definedName name="塗" localSheetId="3">#REF!</definedName>
    <definedName name="塗">#REF!</definedName>
    <definedName name="土">表紙!#REF!</definedName>
    <definedName name="土木一式工事">表紙!#REF!</definedName>
    <definedName name="内訳書">内訳!#REF!</definedName>
    <definedName name="保温" localSheetId="3">#REF!</definedName>
    <definedName name="保温">#REF!</definedName>
    <definedName name="保温A">[2]単価表!$O$4:$R$116</definedName>
    <definedName name="労務単価" localSheetId="3">#REF!</definedName>
    <definedName name="労務単価">#REF!</definedName>
    <definedName name="労務費" localSheetId="3">#REF!</definedName>
    <definedName name="労務費">#REF!</definedName>
  </definedNames>
  <calcPr calcId="162913"/>
</workbook>
</file>

<file path=xl/calcChain.xml><?xml version="1.0" encoding="utf-8"?>
<calcChain xmlns="http://schemas.openxmlformats.org/spreadsheetml/2006/main">
  <c r="B293" i="21" l="1"/>
  <c r="B257" i="21"/>
  <c r="B113" i="21"/>
  <c r="B149" i="21"/>
  <c r="B185" i="21"/>
  <c r="G19" i="49" l="1"/>
  <c r="F9" i="49" l="1"/>
  <c r="G9" i="49"/>
  <c r="G15" i="49" s="1"/>
  <c r="G21" i="49" s="1"/>
  <c r="D11" i="49"/>
  <c r="G11" i="49"/>
  <c r="G13" i="49"/>
  <c r="B1" i="49"/>
  <c r="G35" i="49"/>
  <c r="G34" i="49"/>
  <c r="G33" i="49"/>
  <c r="G32" i="49"/>
  <c r="G31" i="49"/>
  <c r="G30" i="49"/>
  <c r="G29" i="49"/>
  <c r="G28" i="49"/>
  <c r="G27" i="49"/>
  <c r="G26" i="49"/>
  <c r="G25" i="49"/>
  <c r="G24" i="49"/>
  <c r="G23" i="49"/>
  <c r="G22" i="49"/>
  <c r="G20" i="49"/>
  <c r="E10" i="45"/>
  <c r="O25" i="45"/>
  <c r="M25" i="45"/>
  <c r="K25" i="45"/>
  <c r="I25" i="45"/>
  <c r="G25" i="45"/>
  <c r="D24" i="45"/>
  <c r="E24" i="45" s="1"/>
  <c r="M24" i="45" s="1"/>
  <c r="D23" i="45"/>
  <c r="E23" i="45" s="1"/>
  <c r="D22" i="45"/>
  <c r="E22" i="45" s="1"/>
  <c r="D21" i="45"/>
  <c r="E21" i="45" s="1"/>
  <c r="O21" i="45" s="1"/>
  <c r="D20" i="45"/>
  <c r="E20" i="45" s="1"/>
  <c r="D19" i="45"/>
  <c r="E19" i="45" s="1"/>
  <c r="D18" i="45"/>
  <c r="E18" i="45" s="1"/>
  <c r="I18" i="45" s="1"/>
  <c r="D17" i="45"/>
  <c r="E17" i="45" s="1"/>
  <c r="D16" i="45"/>
  <c r="E16" i="45" s="1"/>
  <c r="D15" i="45"/>
  <c r="E15" i="45" s="1"/>
  <c r="I15" i="45" s="1"/>
  <c r="D14" i="45"/>
  <c r="E14" i="45" s="1"/>
  <c r="M14" i="45" s="1"/>
  <c r="D13" i="45"/>
  <c r="E13" i="45" s="1"/>
  <c r="M13" i="45" s="1"/>
  <c r="D12" i="45"/>
  <c r="E12" i="45" s="1"/>
  <c r="E11" i="45"/>
  <c r="G11" i="45" s="1"/>
  <c r="K11" i="45"/>
  <c r="O6" i="45"/>
  <c r="M11" i="45"/>
  <c r="O11" i="45"/>
  <c r="O10" i="45"/>
  <c r="M10" i="45"/>
  <c r="K10" i="45"/>
  <c r="I10" i="45"/>
  <c r="I11" i="45"/>
  <c r="B1" i="21"/>
  <c r="O20" i="45" l="1"/>
  <c r="K20" i="45"/>
  <c r="M20" i="45"/>
  <c r="O13" i="45"/>
  <c r="G20" i="45"/>
  <c r="I20" i="45"/>
  <c r="G16" i="45"/>
  <c r="O16" i="45"/>
  <c r="K16" i="45"/>
  <c r="I16" i="45"/>
  <c r="M16" i="45"/>
  <c r="I23" i="45"/>
  <c r="M23" i="45"/>
  <c r="O23" i="45"/>
  <c r="G23" i="45"/>
  <c r="K23" i="45"/>
  <c r="G22" i="45"/>
  <c r="O22" i="45"/>
  <c r="M22" i="45"/>
  <c r="K22" i="45"/>
  <c r="I22" i="45"/>
  <c r="K19" i="45"/>
  <c r="M19" i="45"/>
  <c r="G19" i="45"/>
  <c r="O19" i="45"/>
  <c r="I19" i="45"/>
  <c r="I13" i="45"/>
  <c r="K13" i="45"/>
  <c r="I14" i="45"/>
  <c r="G14" i="45"/>
  <c r="O14" i="45"/>
  <c r="K14" i="45"/>
  <c r="K15" i="45"/>
  <c r="G15" i="45"/>
  <c r="M15" i="45"/>
  <c r="O15" i="45"/>
  <c r="O24" i="45"/>
  <c r="K24" i="45"/>
  <c r="I24" i="45"/>
  <c r="G24" i="45"/>
  <c r="G21" i="45"/>
  <c r="M21" i="45"/>
  <c r="K21" i="45"/>
  <c r="I21" i="45"/>
  <c r="M17" i="45"/>
  <c r="K17" i="45"/>
  <c r="I17" i="45"/>
  <c r="G17" i="45"/>
  <c r="O17" i="45"/>
  <c r="I12" i="45"/>
  <c r="O12" i="45"/>
  <c r="M12" i="45"/>
  <c r="K12" i="45"/>
  <c r="O18" i="45"/>
  <c r="M18" i="45"/>
  <c r="K18" i="45"/>
  <c r="G18" i="45"/>
  <c r="K26" i="45" l="1"/>
  <c r="K27" i="45" s="1"/>
  <c r="O26" i="45"/>
  <c r="O27" i="45" s="1"/>
  <c r="M26" i="45"/>
  <c r="M27" i="45" s="1"/>
  <c r="I26" i="45"/>
  <c r="I27" i="45" s="1"/>
  <c r="G26" i="45"/>
  <c r="G27" i="45" s="1"/>
</calcChain>
</file>

<file path=xl/sharedStrings.xml><?xml version="1.0" encoding="utf-8"?>
<sst xmlns="http://schemas.openxmlformats.org/spreadsheetml/2006/main" count="257" uniqueCount="182">
  <si>
    <t>名　　称</t>
    <rPh sb="0" eb="1">
      <t>メイ</t>
    </rPh>
    <rPh sb="3" eb="4">
      <t>ショウ</t>
    </rPh>
    <phoneticPr fontId="2"/>
  </si>
  <si>
    <t>数    量</t>
    <rPh sb="0" eb="1">
      <t>カズ</t>
    </rPh>
    <rPh sb="5" eb="6">
      <t>リョウ</t>
    </rPh>
    <phoneticPr fontId="2"/>
  </si>
  <si>
    <t>備　　　考</t>
    <rPh sb="0" eb="1">
      <t>ソナエ</t>
    </rPh>
    <rPh sb="4" eb="5">
      <t>コウ</t>
    </rPh>
    <phoneticPr fontId="2"/>
  </si>
  <si>
    <t>摘　　　　要</t>
    <rPh sb="0" eb="1">
      <t>テキ</t>
    </rPh>
    <rPh sb="5" eb="6">
      <t>ヨウ</t>
    </rPh>
    <phoneticPr fontId="2"/>
  </si>
  <si>
    <t>用途</t>
    <rPh sb="0" eb="1">
      <t>ヨウ</t>
    </rPh>
    <rPh sb="1" eb="2">
      <t>ト</t>
    </rPh>
    <phoneticPr fontId="2"/>
  </si>
  <si>
    <t>工　 事   名</t>
    <rPh sb="0" eb="1">
      <t>コウ</t>
    </rPh>
    <rPh sb="3" eb="4">
      <t>コト</t>
    </rPh>
    <rPh sb="7" eb="8">
      <t>メイ</t>
    </rPh>
    <phoneticPr fontId="2"/>
  </si>
  <si>
    <t>工       費</t>
    <rPh sb="0" eb="1">
      <t>コウ</t>
    </rPh>
    <rPh sb="8" eb="9">
      <t>ヒ</t>
    </rPh>
    <phoneticPr fontId="2"/>
  </si>
  <si>
    <t>施 工 地 名</t>
    <rPh sb="0" eb="1">
      <t>シ</t>
    </rPh>
    <rPh sb="2" eb="3">
      <t>コウ</t>
    </rPh>
    <rPh sb="4" eb="5">
      <t>チ</t>
    </rPh>
    <rPh sb="6" eb="7">
      <t>メイ</t>
    </rPh>
    <phoneticPr fontId="2"/>
  </si>
  <si>
    <t>工       期</t>
    <rPh sb="0" eb="1">
      <t>コウ</t>
    </rPh>
    <rPh sb="8" eb="9">
      <t>キ</t>
    </rPh>
    <phoneticPr fontId="2"/>
  </si>
  <si>
    <t>工　　事　　の　　大　　要</t>
    <rPh sb="0" eb="1">
      <t>コウ</t>
    </rPh>
    <rPh sb="3" eb="4">
      <t>コト</t>
    </rPh>
    <rPh sb="9" eb="10">
      <t>ダイ</t>
    </rPh>
    <rPh sb="12" eb="13">
      <t>ヨウ</t>
    </rPh>
    <phoneticPr fontId="2"/>
  </si>
  <si>
    <t>設　計</t>
    <rPh sb="0" eb="1">
      <t>セツ</t>
    </rPh>
    <rPh sb="2" eb="3">
      <t>ケイ</t>
    </rPh>
    <phoneticPr fontId="2"/>
  </si>
  <si>
    <t>業　種</t>
    <rPh sb="0" eb="1">
      <t>ギョウ</t>
    </rPh>
    <rPh sb="2" eb="3">
      <t>タネ</t>
    </rPh>
    <phoneticPr fontId="2"/>
  </si>
  <si>
    <t>検　算</t>
    <rPh sb="0" eb="1">
      <t>ケン</t>
    </rPh>
    <rPh sb="2" eb="3">
      <t>サン</t>
    </rPh>
    <phoneticPr fontId="2"/>
  </si>
  <si>
    <t>業種コード</t>
    <rPh sb="0" eb="2">
      <t>ギョウシュ</t>
    </rPh>
    <phoneticPr fontId="2"/>
  </si>
  <si>
    <t>工事価格</t>
    <rPh sb="0" eb="2">
      <t>コウジ</t>
    </rPh>
    <rPh sb="2" eb="4">
      <t>カカク</t>
    </rPh>
    <phoneticPr fontId="2"/>
  </si>
  <si>
    <t>金    額</t>
    <rPh sb="0" eb="1">
      <t>キン</t>
    </rPh>
    <rPh sb="5" eb="6">
      <t>ガク</t>
    </rPh>
    <phoneticPr fontId="2"/>
  </si>
  <si>
    <t>単位</t>
    <rPh sb="0" eb="2">
      <t>タンイ</t>
    </rPh>
    <phoneticPr fontId="2"/>
  </si>
  <si>
    <t>式</t>
    <rPh sb="0" eb="1">
      <t>シキ</t>
    </rPh>
    <phoneticPr fontId="2"/>
  </si>
  <si>
    <t>直接工事費</t>
    <rPh sb="0" eb="2">
      <t>チョクセツ</t>
    </rPh>
    <rPh sb="2" eb="5">
      <t>コウジヒ</t>
    </rPh>
    <phoneticPr fontId="2"/>
  </si>
  <si>
    <t>一般管理費</t>
    <rPh sb="0" eb="2">
      <t>イッパン</t>
    </rPh>
    <rPh sb="2" eb="5">
      <t>カンリヒ</t>
    </rPh>
    <phoneticPr fontId="2"/>
  </si>
  <si>
    <t>純工事費</t>
    <rPh sb="0" eb="1">
      <t>ジュン</t>
    </rPh>
    <rPh sb="1" eb="4">
      <t>コウジヒ</t>
    </rPh>
    <phoneticPr fontId="2"/>
  </si>
  <si>
    <t>電</t>
    <rPh sb="0" eb="1">
      <t>デン</t>
    </rPh>
    <phoneticPr fontId="2"/>
  </si>
  <si>
    <t>地内</t>
    <rPh sb="0" eb="1">
      <t>チ</t>
    </rPh>
    <rPh sb="1" eb="2">
      <t>ナイ</t>
    </rPh>
    <phoneticPr fontId="2"/>
  </si>
  <si>
    <t>個</t>
    <rPh sb="0" eb="1">
      <t>コ</t>
    </rPh>
    <phoneticPr fontId="2"/>
  </si>
  <si>
    <t>ｍ</t>
    <phoneticPr fontId="2"/>
  </si>
  <si>
    <t>台</t>
    <rPh sb="0" eb="1">
      <t>ダイ</t>
    </rPh>
    <phoneticPr fontId="2"/>
  </si>
  <si>
    <t>組</t>
    <rPh sb="0" eb="1">
      <t>クミ</t>
    </rPh>
    <phoneticPr fontId="2"/>
  </si>
  <si>
    <t>その他</t>
    <rPh sb="2" eb="3">
      <t>タ</t>
    </rPh>
    <phoneticPr fontId="2"/>
  </si>
  <si>
    <t>伊賀市</t>
    <rPh sb="0" eb="3">
      <t>イガ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</si>
  <si>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</si>
  <si>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2">
      <t>ゲンバ</t>
    </rPh>
    <rPh sb="2" eb="5">
      <t>カンリヒ</t>
    </rPh>
    <phoneticPr fontId="2"/>
  </si>
  <si>
    <t>工事原価</t>
    <rPh sb="0" eb="2">
      <t>コウジ</t>
    </rPh>
    <rPh sb="2" eb="4">
      <t>ゲンカ</t>
    </rPh>
    <phoneticPr fontId="2"/>
  </si>
  <si>
    <t>計</t>
    <rPh sb="0" eb="1">
      <t>ケイ</t>
    </rPh>
    <phoneticPr fontId="2"/>
  </si>
  <si>
    <t>共通仮設費率</t>
    <rPh sb="0" eb="2">
      <t>キョウツウ</t>
    </rPh>
    <rPh sb="2" eb="4">
      <t>カセツ</t>
    </rPh>
    <rPh sb="4" eb="5">
      <t>ヒ</t>
    </rPh>
    <rPh sb="5" eb="6">
      <t>リツ</t>
    </rPh>
    <phoneticPr fontId="2"/>
  </si>
  <si>
    <t>現場管理費率</t>
    <rPh sb="0" eb="2">
      <t>ゲンバ</t>
    </rPh>
    <rPh sb="2" eb="4">
      <t>カンリ</t>
    </rPh>
    <rPh sb="4" eb="5">
      <t>ヒ</t>
    </rPh>
    <rPh sb="5" eb="6">
      <t>リツ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</si>
  <si>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</si>
  <si>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発生材処分費共</t>
    <rPh sb="0" eb="2">
      <t>ハッセイ</t>
    </rPh>
    <rPh sb="2" eb="3">
      <t>ザイ</t>
    </rPh>
    <rPh sb="3" eb="5">
      <t>ショブン</t>
    </rPh>
    <rPh sb="5" eb="6">
      <t>ヒ</t>
    </rPh>
    <rPh sb="6" eb="7">
      <t>トモ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</si>
  <si>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</si>
  <si>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工事費計</t>
    <rPh sb="0" eb="2">
      <t>コウジ</t>
    </rPh>
    <rPh sb="2" eb="3">
      <t>ヒ</t>
    </rPh>
    <rPh sb="3" eb="4">
      <t>ケイ</t>
    </rPh>
    <phoneticPr fontId="2"/>
  </si>
  <si>
    <t>式</t>
    <rPh sb="0" eb="1">
      <t>シk</t>
    </rPh>
    <phoneticPr fontId="2"/>
  </si>
  <si>
    <t>単    価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</si>
  <si>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</si>
  <si>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</si>
  <si>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</si>
  <si>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</si>
  <si>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コストP</t>
    <phoneticPr fontId="2"/>
  </si>
  <si>
    <t>物価　Ｐ</t>
    <rPh sb="0" eb="2">
      <t>ブッカ</t>
    </rPh>
    <phoneticPr fontId="2"/>
  </si>
  <si>
    <t>積算　Ｐ</t>
    <rPh sb="0" eb="2">
      <t>セキサン</t>
    </rPh>
    <phoneticPr fontId="2"/>
  </si>
  <si>
    <t>\</t>
    <phoneticPr fontId="2"/>
  </si>
  <si>
    <t>2</t>
    <phoneticPr fontId="2"/>
  </si>
  <si>
    <t>1</t>
    <phoneticPr fontId="2"/>
  </si>
  <si>
    <t>室内空調機</t>
    <rPh sb="0" eb="2">
      <t>シツナイ</t>
    </rPh>
    <rPh sb="2" eb="4">
      <t>クウチョウ</t>
    </rPh>
    <rPh sb="4" eb="5">
      <t>キ</t>
    </rPh>
    <phoneticPr fontId="2"/>
  </si>
  <si>
    <t>箇所</t>
    <rPh sb="0" eb="2">
      <t>カショ</t>
    </rPh>
    <phoneticPr fontId="2"/>
  </si>
  <si>
    <t>工　　事　　設　　計　　書</t>
    <rPh sb="0" eb="1">
      <t>コウ</t>
    </rPh>
    <rPh sb="3" eb="4">
      <t>コト</t>
    </rPh>
    <rPh sb="6" eb="7">
      <t>セツ</t>
    </rPh>
    <rPh sb="9" eb="10">
      <t>ケイ</t>
    </rPh>
    <rPh sb="12" eb="13">
      <t>ショ</t>
    </rPh>
    <phoneticPr fontId="2"/>
  </si>
  <si>
    <t>08</t>
    <phoneticPr fontId="2"/>
  </si>
  <si>
    <t>　</t>
    <phoneticPr fontId="2"/>
  </si>
  <si>
    <t>3</t>
    <phoneticPr fontId="2"/>
  </si>
  <si>
    <t>補正単価</t>
  </si>
  <si>
    <t>A型</t>
    <rPh sb="1" eb="2">
      <t>ガタ</t>
    </rPh>
    <phoneticPr fontId="2"/>
  </si>
  <si>
    <t>(件名)</t>
  </si>
  <si>
    <t>新営補正率</t>
  </si>
  <si>
    <t>改修補正率</t>
    <rPh sb="0" eb="2">
      <t>カイシュウ</t>
    </rPh>
    <phoneticPr fontId="50"/>
  </si>
  <si>
    <t>厚鋼は頭にGを付ける事</t>
  </si>
  <si>
    <t>代　価　表</t>
    <phoneticPr fontId="50"/>
  </si>
  <si>
    <t>代価 №</t>
    <rPh sb="0" eb="2">
      <t>ダイカ</t>
    </rPh>
    <phoneticPr fontId="50"/>
  </si>
  <si>
    <t>名称</t>
  </si>
  <si>
    <t>塗装工事費</t>
    <rPh sb="0" eb="2">
      <t>トソウ</t>
    </rPh>
    <rPh sb="2" eb="4">
      <t>コウジ</t>
    </rPh>
    <rPh sb="4" eb="5">
      <t>ヒ</t>
    </rPh>
    <phoneticPr fontId="15"/>
  </si>
  <si>
    <t>（１式計上）</t>
    <rPh sb="2" eb="3">
      <t>シキ</t>
    </rPh>
    <rPh sb="3" eb="5">
      <t>ケイジョウ</t>
    </rPh>
    <phoneticPr fontId="50"/>
  </si>
  <si>
    <t>単価資料</t>
    <rPh sb="0" eb="2">
      <t>タンカ</t>
    </rPh>
    <rPh sb="2" eb="4">
      <t>シリョウ</t>
    </rPh>
    <phoneticPr fontId="50"/>
  </si>
  <si>
    <t>塗装</t>
  </si>
  <si>
    <t>（ｺｽﾄ情報）</t>
  </si>
  <si>
    <t>ｻｲｽﾞ</t>
  </si>
  <si>
    <t>市場単価</t>
  </si>
  <si>
    <t>ｍ数</t>
  </si>
  <si>
    <t>計</t>
  </si>
  <si>
    <t>31代用</t>
  </si>
  <si>
    <t>51代用</t>
  </si>
  <si>
    <t>G16</t>
  </si>
  <si>
    <t>G22</t>
  </si>
  <si>
    <t>16代用</t>
  </si>
  <si>
    <t>G28</t>
  </si>
  <si>
    <t>G36</t>
  </si>
  <si>
    <t>28代用</t>
  </si>
  <si>
    <t>G42</t>
  </si>
  <si>
    <t>G54</t>
  </si>
  <si>
    <t>42代用</t>
  </si>
  <si>
    <t>G70</t>
  </si>
  <si>
    <t>G82</t>
  </si>
  <si>
    <t>合　　　計</t>
  </si>
  <si>
    <t>計上金額</t>
  </si>
  <si>
    <t>ｺｽﾄ情報</t>
    <phoneticPr fontId="2"/>
  </si>
  <si>
    <t>2021/1</t>
    <phoneticPr fontId="2"/>
  </si>
  <si>
    <t>空調</t>
    <rPh sb="0" eb="2">
      <t>クウチョウ</t>
    </rPh>
    <phoneticPr fontId="2"/>
  </si>
  <si>
    <t>青山中学校美術室空調設備設置及び高圧受電設備改修工事</t>
    <phoneticPr fontId="2"/>
  </si>
  <si>
    <t>点検口</t>
    <rPh sb="0" eb="3">
      <t>テンケンコウ</t>
    </rPh>
    <phoneticPr fontId="2"/>
  </si>
  <si>
    <t>天井点検口　外額縁　内目地450×450</t>
    <rPh sb="0" eb="2">
      <t>テンジョウ</t>
    </rPh>
    <rPh sb="2" eb="5">
      <t>テンケンコウ</t>
    </rPh>
    <rPh sb="6" eb="7">
      <t>ソト</t>
    </rPh>
    <rPh sb="7" eb="9">
      <t>ガクブチ</t>
    </rPh>
    <rPh sb="10" eb="11">
      <t>ウチ</t>
    </rPh>
    <rPh sb="11" eb="13">
      <t>メジ</t>
    </rPh>
    <phoneticPr fontId="2"/>
  </si>
  <si>
    <t>内装工</t>
    <rPh sb="0" eb="2">
      <t>ナイソウ</t>
    </rPh>
    <rPh sb="2" eb="3">
      <t>コウ</t>
    </rPh>
    <phoneticPr fontId="2"/>
  </si>
  <si>
    <t>0.15人×1.15（労務の所要量補正）</t>
    <rPh sb="4" eb="5">
      <t>ニン</t>
    </rPh>
    <rPh sb="11" eb="13">
      <t>ロウム</t>
    </rPh>
    <rPh sb="14" eb="16">
      <t>ショヨウ</t>
    </rPh>
    <rPh sb="16" eb="17">
      <t>リョウ</t>
    </rPh>
    <rPh sb="17" eb="19">
      <t>ホセイ</t>
    </rPh>
    <phoneticPr fontId="2"/>
  </si>
  <si>
    <t>人</t>
    <rPh sb="0" eb="1">
      <t>ニン</t>
    </rPh>
    <phoneticPr fontId="2"/>
  </si>
  <si>
    <t>天井点検口</t>
    <rPh sb="0" eb="2">
      <t>テンジョウ</t>
    </rPh>
    <rPh sb="2" eb="5">
      <t>テンケンコウ</t>
    </rPh>
    <phoneticPr fontId="2"/>
  </si>
  <si>
    <t>材工共</t>
    <rPh sb="0" eb="2">
      <t>ザイコウ</t>
    </rPh>
    <rPh sb="2" eb="3">
      <t>トモ</t>
    </rPh>
    <phoneticPr fontId="2"/>
  </si>
  <si>
    <t>箇所</t>
    <rPh sb="0" eb="2">
      <t>カショ</t>
    </rPh>
    <phoneticPr fontId="3"/>
  </si>
  <si>
    <t>屋内天井下地開口部補強</t>
  </si>
  <si>
    <t>野縁19形　900×900mm以下ボード切込み共</t>
  </si>
  <si>
    <t>P-A50</t>
    <phoneticPr fontId="2"/>
  </si>
  <si>
    <t>白本</t>
    <rPh sb="0" eb="1">
      <t>シロ</t>
    </rPh>
    <rPh sb="1" eb="2">
      <t>ホン</t>
    </rPh>
    <phoneticPr fontId="2"/>
  </si>
  <si>
    <t>市場単価</t>
    <rPh sb="0" eb="2">
      <t>シジョウ</t>
    </rPh>
    <rPh sb="2" eb="4">
      <t>タンカ</t>
    </rPh>
    <phoneticPr fontId="2"/>
  </si>
  <si>
    <t>2021/1月号</t>
    <rPh sb="6" eb="8">
      <t>ガツゴウ</t>
    </rPh>
    <phoneticPr fontId="2"/>
  </si>
  <si>
    <t>建代-1</t>
    <rPh sb="0" eb="1">
      <t>ケン</t>
    </rPh>
    <rPh sb="1" eb="2">
      <t>ダイ</t>
    </rPh>
    <phoneticPr fontId="2"/>
  </si>
  <si>
    <t>端数補正</t>
    <rPh sb="0" eb="2">
      <t>ハスウ</t>
    </rPh>
    <rPh sb="2" eb="4">
      <t>ホセイ</t>
    </rPh>
    <phoneticPr fontId="2"/>
  </si>
  <si>
    <t>合計</t>
    <rPh sb="0" eb="2">
      <t>ゴウケイ</t>
    </rPh>
    <phoneticPr fontId="2"/>
  </si>
  <si>
    <t>令和３年４月</t>
    <rPh sb="0" eb="1">
      <t>レイ</t>
    </rPh>
    <rPh sb="1" eb="2">
      <t>カズ</t>
    </rPh>
    <rPh sb="3" eb="4">
      <t>ネン</t>
    </rPh>
    <rPh sb="5" eb="6">
      <t>ガツ</t>
    </rPh>
    <phoneticPr fontId="2"/>
  </si>
  <si>
    <t>契約の日から　</t>
    <rPh sb="0" eb="2">
      <t>ケイヤク</t>
    </rPh>
    <rPh sb="3" eb="4">
      <t>ヒ</t>
    </rPh>
    <phoneticPr fontId="2"/>
  </si>
  <si>
    <t>空調設置工事</t>
    <rPh sb="0" eb="2">
      <t>クウチョウ</t>
    </rPh>
    <rPh sb="2" eb="4">
      <t>セッチ</t>
    </rPh>
    <rPh sb="4" eb="6">
      <t>コウジ</t>
    </rPh>
    <phoneticPr fontId="2"/>
  </si>
  <si>
    <t>100V12畳用</t>
    <rPh sb="6" eb="7">
      <t>ジョウ</t>
    </rPh>
    <rPh sb="7" eb="8">
      <t>ヨウ</t>
    </rPh>
    <phoneticPr fontId="2"/>
  </si>
  <si>
    <t>転倒防止金具</t>
    <rPh sb="0" eb="2">
      <t>テントウ</t>
    </rPh>
    <rPh sb="2" eb="4">
      <t>ボウシ</t>
    </rPh>
    <rPh sb="4" eb="6">
      <t>カナグ</t>
    </rPh>
    <phoneticPr fontId="2"/>
  </si>
  <si>
    <t>Co製防振ゴム</t>
    <rPh sb="2" eb="3">
      <t>セイ</t>
    </rPh>
    <rPh sb="3" eb="5">
      <t>ボウシン</t>
    </rPh>
    <phoneticPr fontId="2"/>
  </si>
  <si>
    <t>銅管</t>
    <rPh sb="0" eb="1">
      <t>ドウ</t>
    </rPh>
    <rPh sb="1" eb="2">
      <t>カン</t>
    </rPh>
    <phoneticPr fontId="2"/>
  </si>
  <si>
    <t>2分・3分</t>
    <rPh sb="1" eb="2">
      <t>ブ</t>
    </rPh>
    <rPh sb="4" eb="5">
      <t>ブ</t>
    </rPh>
    <phoneticPr fontId="2"/>
  </si>
  <si>
    <t>機器取付工事費</t>
    <rPh sb="0" eb="2">
      <t>キキ</t>
    </rPh>
    <rPh sb="2" eb="4">
      <t>トリツケ</t>
    </rPh>
    <rPh sb="4" eb="6">
      <t>コウジ</t>
    </rPh>
    <rPh sb="6" eb="7">
      <t>ヒ</t>
    </rPh>
    <phoneticPr fontId="2"/>
  </si>
  <si>
    <t>壁貫通費</t>
    <rPh sb="0" eb="1">
      <t>カベ</t>
    </rPh>
    <rPh sb="1" eb="3">
      <t>カンツウ</t>
    </rPh>
    <rPh sb="3" eb="4">
      <t>ヒ</t>
    </rPh>
    <phoneticPr fontId="2"/>
  </si>
  <si>
    <t>φ70</t>
    <phoneticPr fontId="2"/>
  </si>
  <si>
    <t>真空引き作業費</t>
    <rPh sb="0" eb="2">
      <t>シンクウ</t>
    </rPh>
    <rPh sb="2" eb="3">
      <t>ヒ</t>
    </rPh>
    <rPh sb="4" eb="6">
      <t>サギョウ</t>
    </rPh>
    <rPh sb="6" eb="7">
      <t>ヒ</t>
    </rPh>
    <phoneticPr fontId="2"/>
  </si>
  <si>
    <t>漏電遮断器</t>
    <rPh sb="0" eb="5">
      <t>ロウデンシャダンキ</t>
    </rPh>
    <phoneticPr fontId="2"/>
  </si>
  <si>
    <t>電線</t>
    <rPh sb="0" eb="2">
      <t>デンセン</t>
    </rPh>
    <phoneticPr fontId="2"/>
  </si>
  <si>
    <t>100V15A・20A兼用　金属プレート</t>
    <rPh sb="11" eb="13">
      <t>ケンヨウ</t>
    </rPh>
    <rPh sb="14" eb="16">
      <t>キンゾク</t>
    </rPh>
    <phoneticPr fontId="2"/>
  </si>
  <si>
    <t>メタルモール</t>
    <phoneticPr fontId="2"/>
  </si>
  <si>
    <t>分電盤改造費</t>
    <rPh sb="0" eb="3">
      <t>ブンデンバン</t>
    </rPh>
    <rPh sb="3" eb="5">
      <t>カイゾウ</t>
    </rPh>
    <rPh sb="5" eb="6">
      <t>ヒ</t>
    </rPh>
    <phoneticPr fontId="2"/>
  </si>
  <si>
    <t>2F　</t>
    <phoneticPr fontId="2"/>
  </si>
  <si>
    <t>1の計</t>
    <rPh sb="2" eb="3">
      <t>ケイ</t>
    </rPh>
    <phoneticPr fontId="2"/>
  </si>
  <si>
    <t>直接仮設費</t>
    <rPh sb="0" eb="2">
      <t>チョクセツ</t>
    </rPh>
    <rPh sb="2" eb="4">
      <t>カセツ</t>
    </rPh>
    <rPh sb="4" eb="5">
      <t>ヒ</t>
    </rPh>
    <phoneticPr fontId="2"/>
  </si>
  <si>
    <t>2の計</t>
    <rPh sb="2" eb="3">
      <t>ケイ</t>
    </rPh>
    <phoneticPr fontId="2"/>
  </si>
  <si>
    <t>3の計</t>
    <rPh sb="2" eb="3">
      <t>ケイ</t>
    </rPh>
    <phoneticPr fontId="2"/>
  </si>
  <si>
    <t>高所作業車</t>
    <rPh sb="0" eb="5">
      <t>コウショサギョウシャ</t>
    </rPh>
    <phoneticPr fontId="2"/>
  </si>
  <si>
    <t>コンセントBOX</t>
    <phoneticPr fontId="2"/>
  </si>
  <si>
    <t>EM-EEF2.6-3C</t>
    <phoneticPr fontId="2"/>
  </si>
  <si>
    <t>台・日</t>
    <rPh sb="0" eb="1">
      <t>ダイ</t>
    </rPh>
    <rPh sb="2" eb="3">
      <t>ニチ</t>
    </rPh>
    <phoneticPr fontId="2"/>
  </si>
  <si>
    <t>ELB2P20A　小型盤用</t>
    <rPh sb="9" eb="11">
      <t>コガタ</t>
    </rPh>
    <rPh sb="11" eb="12">
      <t>バン</t>
    </rPh>
    <rPh sb="12" eb="13">
      <t>ヨウ</t>
    </rPh>
    <phoneticPr fontId="2"/>
  </si>
  <si>
    <t>室外機設置台</t>
    <rPh sb="0" eb="3">
      <t>シツガイキ</t>
    </rPh>
    <rPh sb="3" eb="5">
      <t>セッチ</t>
    </rPh>
    <rPh sb="5" eb="6">
      <t>ダイ</t>
    </rPh>
    <phoneticPr fontId="2"/>
  </si>
  <si>
    <t>HIVP</t>
    <phoneticPr fontId="2"/>
  </si>
  <si>
    <t>機器取付費</t>
    <rPh sb="0" eb="2">
      <t>キキ</t>
    </rPh>
    <rPh sb="2" eb="5">
      <t>トリツケヒ</t>
    </rPh>
    <phoneticPr fontId="2"/>
  </si>
  <si>
    <t>樹脂製</t>
    <rPh sb="0" eb="3">
      <t>ジュシセイ</t>
    </rPh>
    <phoneticPr fontId="2"/>
  </si>
  <si>
    <t>配管化粧ｶﾊﾞｰ円型</t>
    <rPh sb="0" eb="2">
      <t>ハイカン</t>
    </rPh>
    <rPh sb="2" eb="4">
      <t>ケショウ</t>
    </rPh>
    <rPh sb="8" eb="9">
      <t>エン</t>
    </rPh>
    <rPh sb="9" eb="10">
      <t>ガタ</t>
    </rPh>
    <phoneticPr fontId="2"/>
  </si>
  <si>
    <t>VP20</t>
    <phoneticPr fontId="2"/>
  </si>
  <si>
    <t>A型　スイッチＢＯＸ深型</t>
    <rPh sb="10" eb="12">
      <t>フカガタ</t>
    </rPh>
    <phoneticPr fontId="2"/>
  </si>
  <si>
    <t>青山小学校他１校空調設置工事</t>
    <rPh sb="0" eb="2">
      <t>アオヤマ</t>
    </rPh>
    <rPh sb="2" eb="5">
      <t>ショウガッコウ</t>
    </rPh>
    <rPh sb="5" eb="6">
      <t>ホカ</t>
    </rPh>
    <rPh sb="7" eb="8">
      <t>コウ</t>
    </rPh>
    <rPh sb="8" eb="10">
      <t>クウチョウ</t>
    </rPh>
    <rPh sb="10" eb="12">
      <t>セッチ</t>
    </rPh>
    <rPh sb="12" eb="14">
      <t>コウジ</t>
    </rPh>
    <phoneticPr fontId="2"/>
  </si>
  <si>
    <t>阿保 他１</t>
    <rPh sb="0" eb="2">
      <t>アオ</t>
    </rPh>
    <rPh sb="3" eb="4">
      <t>ホカ</t>
    </rPh>
    <phoneticPr fontId="2"/>
  </si>
  <si>
    <t>Ａ</t>
    <phoneticPr fontId="2"/>
  </si>
  <si>
    <t>直接工事費</t>
    <rPh sb="0" eb="2">
      <t>チョクセツ</t>
    </rPh>
    <rPh sb="2" eb="5">
      <t>コウジヒ</t>
    </rPh>
    <phoneticPr fontId="2"/>
  </si>
  <si>
    <t>Ａ-1</t>
    <phoneticPr fontId="2"/>
  </si>
  <si>
    <t>Ａ-2</t>
    <phoneticPr fontId="2"/>
  </si>
  <si>
    <t>Ａ-1</t>
    <phoneticPr fontId="2"/>
  </si>
  <si>
    <t>青山小学校配膳室</t>
    <rPh sb="0" eb="2">
      <t>アオヤマ</t>
    </rPh>
    <rPh sb="2" eb="5">
      <t>ショウガッコウ</t>
    </rPh>
    <rPh sb="5" eb="8">
      <t>ハイゼンシツ</t>
    </rPh>
    <phoneticPr fontId="2"/>
  </si>
  <si>
    <t>空調設備工事</t>
    <rPh sb="0" eb="2">
      <t>クウチョウ</t>
    </rPh>
    <rPh sb="2" eb="4">
      <t>セツビ</t>
    </rPh>
    <rPh sb="4" eb="6">
      <t>コウジ</t>
    </rPh>
    <phoneticPr fontId="2"/>
  </si>
  <si>
    <t>1</t>
    <phoneticPr fontId="2"/>
  </si>
  <si>
    <t>200V18畳用</t>
    <rPh sb="6" eb="7">
      <t>ジョウ</t>
    </rPh>
    <rPh sb="7" eb="8">
      <t>ヨウ</t>
    </rPh>
    <phoneticPr fontId="2"/>
  </si>
  <si>
    <t>屋内空調機</t>
    <rPh sb="0" eb="2">
      <t>オクナイ</t>
    </rPh>
    <rPh sb="2" eb="4">
      <t>クウチョウ</t>
    </rPh>
    <rPh sb="4" eb="5">
      <t>キ</t>
    </rPh>
    <phoneticPr fontId="2"/>
  </si>
  <si>
    <t>Co製</t>
    <rPh sb="2" eb="3">
      <t>セイ</t>
    </rPh>
    <phoneticPr fontId="2"/>
  </si>
  <si>
    <t>ｍ</t>
    <phoneticPr fontId="2"/>
  </si>
  <si>
    <t>HIVP</t>
    <phoneticPr fontId="2"/>
  </si>
  <si>
    <t>VP25</t>
    <phoneticPr fontId="2"/>
  </si>
  <si>
    <t>配管化粧ｶﾊﾞｰ</t>
    <rPh sb="0" eb="2">
      <t>ハイカン</t>
    </rPh>
    <rPh sb="2" eb="4">
      <t>ケショウ</t>
    </rPh>
    <phoneticPr fontId="2"/>
  </si>
  <si>
    <t>EM-EEF2.0-3C</t>
    <phoneticPr fontId="2"/>
  </si>
  <si>
    <t>ｍ</t>
    <phoneticPr fontId="2"/>
  </si>
  <si>
    <t>コンセント</t>
    <phoneticPr fontId="2"/>
  </si>
  <si>
    <t>200V</t>
    <phoneticPr fontId="2"/>
  </si>
  <si>
    <t>ELB2P20A</t>
    <phoneticPr fontId="2"/>
  </si>
  <si>
    <t>アルミパネル</t>
    <phoneticPr fontId="2"/>
  </si>
  <si>
    <t>Ａ-2</t>
    <phoneticPr fontId="2"/>
  </si>
  <si>
    <t>令和3年7月30日まで</t>
    <rPh sb="0" eb="2">
      <t>レイワ</t>
    </rPh>
    <rPh sb="3" eb="4">
      <t>ネン</t>
    </rPh>
    <rPh sb="5" eb="6">
      <t>ガツ</t>
    </rPh>
    <rPh sb="8" eb="9">
      <t>ニチ</t>
    </rPh>
    <phoneticPr fontId="2"/>
  </si>
  <si>
    <t>Ａ　計</t>
    <rPh sb="2" eb="3">
      <t>ケイ</t>
    </rPh>
    <phoneticPr fontId="2"/>
  </si>
  <si>
    <t>Ａ－１　計</t>
    <rPh sb="4" eb="5">
      <t>ケイ</t>
    </rPh>
    <phoneticPr fontId="2"/>
  </si>
  <si>
    <t>Ａ－２　計</t>
    <rPh sb="4" eb="5">
      <t>ケイ</t>
    </rPh>
    <phoneticPr fontId="2"/>
  </si>
  <si>
    <t>Ｂ</t>
    <phoneticPr fontId="2"/>
  </si>
  <si>
    <t>積上げ</t>
    <rPh sb="0" eb="2">
      <t>ツミア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</si>
  <si>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</si>
  <si>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（積上げ）</t>
    <rPh sb="1" eb="3">
      <t>ツミア</t>
    </rPh>
    <phoneticPr fontId="2"/>
  </si>
  <si>
    <t>耐圧試験費</t>
    <rPh sb="0" eb="2">
      <t>タイアツ</t>
    </rPh>
    <rPh sb="2" eb="4">
      <t>シケン</t>
    </rPh>
    <rPh sb="4" eb="5">
      <t>ヒ</t>
    </rPh>
    <phoneticPr fontId="2"/>
  </si>
  <si>
    <t>式</t>
    <rPh sb="0" eb="1">
      <t>シキ</t>
    </rPh>
    <phoneticPr fontId="2"/>
  </si>
  <si>
    <t>Ｂの計</t>
    <rPh sb="2" eb="3">
      <t>ケイ</t>
    </rPh>
    <phoneticPr fontId="2"/>
  </si>
  <si>
    <t>〇青山小学校配膳室空調設置工事
・空調設置工事一式
・電気設備工事一式
・直接仮設一式　　
〇柘植小学校特別支援教室空調設置工事
・空調設置工事一式
・電気設備工事一式
　</t>
    <rPh sb="1" eb="3">
      <t>アオヤマ</t>
    </rPh>
    <rPh sb="3" eb="6">
      <t>ショウガッコウ</t>
    </rPh>
    <rPh sb="6" eb="9">
      <t>ハイゼンシツ</t>
    </rPh>
    <rPh sb="9" eb="11">
      <t>クウチョウ</t>
    </rPh>
    <rPh sb="11" eb="13">
      <t>セッチ</t>
    </rPh>
    <rPh sb="13" eb="15">
      <t>コウジ</t>
    </rPh>
    <rPh sb="17" eb="19">
      <t>クウチョウ</t>
    </rPh>
    <rPh sb="19" eb="21">
      <t>セッチ</t>
    </rPh>
    <rPh sb="21" eb="23">
      <t>コウジ</t>
    </rPh>
    <rPh sb="23" eb="25">
      <t>イッシキ</t>
    </rPh>
    <rPh sb="27" eb="29">
      <t>デンキ</t>
    </rPh>
    <rPh sb="29" eb="31">
      <t>セツビ</t>
    </rPh>
    <rPh sb="31" eb="33">
      <t>コウジ</t>
    </rPh>
    <rPh sb="33" eb="35">
      <t>イッシキ</t>
    </rPh>
    <rPh sb="37" eb="39">
      <t>チョクセツ</t>
    </rPh>
    <rPh sb="39" eb="41">
      <t>カセツ</t>
    </rPh>
    <rPh sb="41" eb="43">
      <t>イッシキ</t>
    </rPh>
    <rPh sb="49" eb="51">
      <t>ツゲ</t>
    </rPh>
    <rPh sb="51" eb="54">
      <t>ショウガッコウ</t>
    </rPh>
    <rPh sb="54" eb="56">
      <t>トクベツ</t>
    </rPh>
    <rPh sb="56" eb="58">
      <t>シエン</t>
    </rPh>
    <rPh sb="58" eb="60">
      <t>キョウシツ</t>
    </rPh>
    <rPh sb="74" eb="76">
      <t>イッシキ</t>
    </rPh>
    <rPh sb="78" eb="80">
      <t>デンキ</t>
    </rPh>
    <rPh sb="80" eb="82">
      <t>セツビ</t>
    </rPh>
    <rPh sb="82" eb="84">
      <t>コウジ</t>
    </rPh>
    <rPh sb="84" eb="86">
      <t>イッシキ</t>
    </rPh>
    <phoneticPr fontId="2"/>
  </si>
  <si>
    <t>柘植小学校特別支援教室</t>
    <rPh sb="0" eb="2">
      <t>ツゲ</t>
    </rPh>
    <rPh sb="2" eb="5">
      <t>ショウガッコウ</t>
    </rPh>
    <rPh sb="5" eb="7">
      <t>トクベツ</t>
    </rPh>
    <rPh sb="7" eb="9">
      <t>シエン</t>
    </rPh>
    <rPh sb="9" eb="11">
      <t>キョウシツ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</si>
</sst>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8" formatCode="&quot;¥&quot;#,##0.00;[Red]&quot;¥&quot;\-#,##0.00"/>
    <numFmt numFmtId="176" formatCode="0.0"/>
    <numFmt numFmtId="177" formatCode="#,##0;&quot;▲ &quot;#,##0"/>
    <numFmt numFmtId="178" formatCode="#,##0.0;&quot;▲ &quot;#,##0.0"/>
    <numFmt numFmtId="179" formatCode="#,##0.00;&quot;▲ &quot;#,##0.00"/>
    <numFmt numFmtId="180" formatCode="0.00_);[Red]\(0.00\)"/>
    <numFmt numFmtId="181" formatCode="[$-411]ggge&quot;年&quot;m&quot;月&quot;d&quot;日&quot;;@"/>
    <numFmt numFmtId="182" formatCode="#,##0.00_);[Red]\(#,##0.00\)"/>
    <numFmt numFmtId="183" formatCode="0.000%"/>
    <numFmt numFmtId="184" formatCode="0_);[Red]\(0\)"/>
    <numFmt numFmtId="185" formatCode="&quot;$&quot;#,##0_);[Red]\(&quot;$&quot;#,##0\)"/>
    <numFmt numFmtId="186" formatCode="&quot;$&quot;#,##0.00_);[Red]\(&quot;$&quot;#,##0.00\)"/>
    <numFmt numFmtId="187" formatCode="#,###\ &quot;千&quot;&quot;円&quot;&quot;止&quot;"/>
    <numFmt numFmtId="188" formatCode="&quot;P&quot;0"/>
    <numFmt numFmtId="189" formatCode="0.0_);[Red]\(0.0\)"/>
    <numFmt numFmtId="190" formatCode="&quot;令&quot;&quot;和&quot;##&quot;年&quot;&quot;度&quot;"/>
    <numFmt numFmtId="191" formatCode="&quot;D　-　&quot;0"/>
    <numFmt numFmtId="192" formatCode="@&quot;号&quot;"/>
    <numFmt numFmtId="193" formatCode="@&quot;．&quot;"/>
    <numFmt numFmtId="194" formatCode="0.000_);[Red]\(0.000\)"/>
    <numFmt numFmtId="195" formatCode="0.0000_);[Red]\(0.0000\)"/>
    <numFmt numFmtId="196" formatCode="&quot;電気-&quot;General"/>
    <numFmt numFmtId="197" formatCode="&quot;機械-&quot;General"/>
    <numFmt numFmtId="198" formatCode="0.0%"/>
  </numFmts>
  <fonts count="5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Helv"/>
      <family val="2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lr oSVbN"/>
      <family val="2"/>
    </font>
    <font>
      <sz val="10"/>
      <name val="MS Sans Serif"/>
      <family val="2"/>
    </font>
    <font>
      <sz val="9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6"/>
      <color indexed="8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16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8"/>
      <name val="明朝"/>
      <family val="1"/>
      <charset val="128"/>
    </font>
    <font>
      <sz val="10"/>
      <name val="明朝"/>
      <family val="1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7"/>
      <name val="ＭＳ Ｐ明朝"/>
      <family val="1"/>
      <charset val="128"/>
    </font>
    <font>
      <b/>
      <sz val="18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color rgb="FFFF0000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</borders>
  <cellStyleXfs count="84">
    <xf numFmtId="0" fontId="0" fillId="0" borderId="0">
      <alignment vertical="center"/>
    </xf>
    <xf numFmtId="40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" fillId="0" borderId="0" applyFill="0" applyBorder="0" applyAlignment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0" fontId="2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85" fontId="9" fillId="0" borderId="0"/>
    <xf numFmtId="0" fontId="4" fillId="0" borderId="0"/>
    <xf numFmtId="4" fontId="24" fillId="0" borderId="0">
      <alignment horizontal="right"/>
    </xf>
    <xf numFmtId="4" fontId="25" fillId="0" borderId="0">
      <alignment horizontal="right"/>
    </xf>
    <xf numFmtId="0" fontId="26" fillId="0" borderId="0">
      <alignment horizontal="left"/>
    </xf>
    <xf numFmtId="0" fontId="6" fillId="0" borderId="0"/>
    <xf numFmtId="0" fontId="27" fillId="0" borderId="0">
      <alignment horizont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20" borderId="3" applyNumberForma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9" fillId="22" borderId="4" applyNumberFormat="0" applyFont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23" borderId="0">
      <alignment horizontal="right" vertical="top"/>
    </xf>
    <xf numFmtId="0" fontId="33" fillId="23" borderId="0">
      <alignment horizontal="right" vertical="top"/>
    </xf>
    <xf numFmtId="0" fontId="34" fillId="24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48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24" borderId="11" applyNumberFormat="0" applyAlignment="0" applyProtection="0">
      <alignment vertical="center"/>
    </xf>
    <xf numFmtId="176" fontId="41" fillId="23" borderId="12">
      <alignment horizontal="right"/>
    </xf>
    <xf numFmtId="176" fontId="42" fillId="23" borderId="12">
      <alignment horizontal="right"/>
    </xf>
    <xf numFmtId="0" fontId="43" fillId="0" borderId="0" applyNumberFormat="0" applyFill="0" applyBorder="0" applyAlignment="0" applyProtection="0">
      <alignment vertical="center"/>
    </xf>
    <xf numFmtId="0" fontId="44" fillId="7" borderId="6" applyNumberFormat="0" applyAlignment="0" applyProtection="0">
      <alignment vertical="center"/>
    </xf>
    <xf numFmtId="0" fontId="54" fillId="0" borderId="0">
      <alignment vertical="center"/>
    </xf>
    <xf numFmtId="0" fontId="35" fillId="0" borderId="0"/>
    <xf numFmtId="0" fontId="9" fillId="0" borderId="0"/>
    <xf numFmtId="0" fontId="9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48" fillId="0" borderId="0" applyNumberFormat="0" applyFont="0" applyBorder="0" applyProtection="0">
      <alignment horizontal="center" vertical="center"/>
      <protection locked="0"/>
    </xf>
    <xf numFmtId="0" fontId="21" fillId="0" borderId="0">
      <alignment vertical="center"/>
    </xf>
    <xf numFmtId="0" fontId="48" fillId="0" borderId="0"/>
    <xf numFmtId="0" fontId="45" fillId="0" borderId="0"/>
    <xf numFmtId="0" fontId="46" fillId="0" borderId="0"/>
    <xf numFmtId="0" fontId="11" fillId="0" borderId="0"/>
    <xf numFmtId="0" fontId="47" fillId="4" borderId="0" applyNumberFormat="0" applyBorder="0" applyAlignment="0" applyProtection="0">
      <alignment vertical="center"/>
    </xf>
  </cellStyleXfs>
  <cellXfs count="428">
    <xf numFmtId="0" fontId="0" fillId="0" borderId="0" xfId="0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53" applyNumberFormat="1" applyFont="1" applyBorder="1" applyAlignment="1">
      <alignment horizontal="right" vertical="center"/>
    </xf>
    <xf numFmtId="177" fontId="9" fillId="0" borderId="0" xfId="53" applyNumberFormat="1" applyFont="1" applyBorder="1" applyAlignment="1">
      <alignment horizontal="left" vertical="center" indent="1"/>
    </xf>
    <xf numFmtId="177" fontId="9" fillId="0" borderId="0" xfId="53" applyNumberFormat="1" applyFont="1" applyBorder="1" applyAlignment="1">
      <alignment horizontal="right" vertical="center"/>
    </xf>
    <xf numFmtId="177" fontId="9" fillId="0" borderId="0" xfId="53" applyNumberFormat="1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2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21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80" fontId="13" fillId="0" borderId="20" xfId="0" applyNumberFormat="1" applyFont="1" applyBorder="1" applyAlignment="1">
      <alignment horizontal="right" vertical="center"/>
    </xf>
    <xf numFmtId="180" fontId="12" fillId="0" borderId="15" xfId="0" applyNumberFormat="1" applyFont="1" applyBorder="1" applyAlignment="1">
      <alignment horizontal="right" vertical="center"/>
    </xf>
    <xf numFmtId="0" fontId="48" fillId="0" borderId="0" xfId="0" applyFont="1" applyBorder="1" applyAlignment="1">
      <alignment horizontal="center" vertical="center"/>
    </xf>
    <xf numFmtId="180" fontId="48" fillId="0" borderId="0" xfId="53" applyNumberFormat="1" applyFont="1" applyBorder="1" applyAlignment="1">
      <alignment horizontal="right" vertical="center"/>
    </xf>
    <xf numFmtId="177" fontId="48" fillId="0" borderId="0" xfId="53" applyNumberFormat="1" applyFont="1" applyBorder="1" applyAlignment="1">
      <alignment horizontal="right" vertical="center"/>
    </xf>
    <xf numFmtId="177" fontId="48" fillId="0" borderId="0" xfId="53" applyNumberFormat="1" applyFont="1" applyBorder="1" applyAlignment="1">
      <alignment horizontal="center" vertical="center" shrinkToFit="1"/>
    </xf>
    <xf numFmtId="0" fontId="48" fillId="0" borderId="0" xfId="0" applyFont="1" applyBorder="1">
      <alignment vertical="center"/>
    </xf>
    <xf numFmtId="0" fontId="48" fillId="0" borderId="0" xfId="0" applyFont="1" applyBorder="1" applyAlignment="1">
      <alignment horizontal="left" vertical="center"/>
    </xf>
    <xf numFmtId="0" fontId="10" fillId="0" borderId="33" xfId="0" applyFont="1" applyBorder="1" applyAlignment="1">
      <alignment horizontal="center" vertical="center"/>
    </xf>
    <xf numFmtId="0" fontId="10" fillId="0" borderId="33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5" xfId="0" applyFont="1" applyBorder="1" applyAlignment="1">
      <alignment horizontal="center" vertical="center"/>
    </xf>
    <xf numFmtId="0" fontId="10" fillId="0" borderId="35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177" fontId="9" fillId="0" borderId="37" xfId="0" applyNumberFormat="1" applyFont="1" applyBorder="1" applyAlignment="1">
      <alignment horizontal="left" vertical="center" indent="1"/>
    </xf>
    <xf numFmtId="177" fontId="9" fillId="0" borderId="33" xfId="0" applyNumberFormat="1" applyFont="1" applyBorder="1" applyAlignment="1">
      <alignment vertical="center"/>
    </xf>
    <xf numFmtId="177" fontId="9" fillId="0" borderId="33" xfId="0" applyNumberFormat="1" applyFont="1" applyBorder="1" applyAlignment="1">
      <alignment horizontal="right" vertical="center"/>
    </xf>
    <xf numFmtId="177" fontId="9" fillId="0" borderId="33" xfId="55" applyNumberFormat="1" applyFont="1" applyBorder="1" applyAlignment="1">
      <alignment vertical="center" shrinkToFit="1"/>
    </xf>
    <xf numFmtId="177" fontId="9" fillId="0" borderId="34" xfId="55" applyNumberFormat="1" applyFont="1" applyBorder="1" applyAlignment="1">
      <alignment vertical="center" shrinkToFit="1"/>
    </xf>
    <xf numFmtId="177" fontId="12" fillId="0" borderId="0" xfId="55" applyNumberFormat="1" applyFont="1" applyBorder="1" applyAlignment="1">
      <alignment horizontal="right" vertical="center"/>
    </xf>
    <xf numFmtId="177" fontId="12" fillId="0" borderId="0" xfId="55" applyNumberFormat="1" applyFont="1" applyBorder="1" applyAlignment="1">
      <alignment horizontal="center" vertical="center" shrinkToFit="1"/>
    </xf>
    <xf numFmtId="182" fontId="13" fillId="0" borderId="20" xfId="0" applyNumberFormat="1" applyFont="1" applyBorder="1" applyAlignment="1">
      <alignment horizontal="right" vertical="center"/>
    </xf>
    <xf numFmtId="177" fontId="13" fillId="0" borderId="20" xfId="0" applyNumberFormat="1" applyFont="1" applyBorder="1" applyAlignment="1">
      <alignment horizontal="right" vertical="center"/>
    </xf>
    <xf numFmtId="177" fontId="18" fillId="0" borderId="37" xfId="55" applyNumberFormat="1" applyFont="1" applyBorder="1" applyAlignment="1">
      <alignment horizontal="centerContinuous" vertical="center"/>
    </xf>
    <xf numFmtId="177" fontId="18" fillId="0" borderId="33" xfId="55" applyNumberFormat="1" applyFont="1" applyBorder="1" applyAlignment="1">
      <alignment horizontal="centerContinuous" vertical="center"/>
    </xf>
    <xf numFmtId="177" fontId="18" fillId="0" borderId="34" xfId="55" applyNumberFormat="1" applyFont="1" applyBorder="1" applyAlignment="1">
      <alignment horizontal="centerContinuous" vertical="center"/>
    </xf>
    <xf numFmtId="0" fontId="12" fillId="0" borderId="38" xfId="0" applyFont="1" applyBorder="1" applyAlignment="1">
      <alignment horizontal="left" vertical="center"/>
    </xf>
    <xf numFmtId="0" fontId="12" fillId="0" borderId="17" xfId="0" applyNumberFormat="1" applyFont="1" applyBorder="1" applyAlignment="1">
      <alignment horizontal="center" vertical="center"/>
    </xf>
    <xf numFmtId="177" fontId="12" fillId="0" borderId="17" xfId="0" applyNumberFormat="1" applyFont="1" applyBorder="1" applyAlignment="1">
      <alignment horizontal="right" vertical="center"/>
    </xf>
    <xf numFmtId="38" fontId="12" fillId="0" borderId="17" xfId="55" applyFont="1" applyBorder="1" applyAlignment="1">
      <alignment horizontal="right" vertical="center"/>
    </xf>
    <xf numFmtId="177" fontId="18" fillId="0" borderId="35" xfId="55" applyNumberFormat="1" applyFont="1" applyBorder="1" applyAlignment="1">
      <alignment horizontal="center" vertical="center" shrinkToFit="1"/>
    </xf>
    <xf numFmtId="182" fontId="13" fillId="0" borderId="20" xfId="0" applyNumberFormat="1" applyFont="1" applyBorder="1" applyAlignment="1">
      <alignment horizontal="right" vertical="center" indent="1"/>
    </xf>
    <xf numFmtId="38" fontId="13" fillId="0" borderId="20" xfId="55" applyFont="1" applyBorder="1" applyAlignment="1">
      <alignment horizontal="right" vertical="center"/>
    </xf>
    <xf numFmtId="177" fontId="13" fillId="0" borderId="37" xfId="55" applyNumberFormat="1" applyFont="1" applyBorder="1" applyAlignment="1">
      <alignment vertical="center" shrinkToFit="1"/>
    </xf>
    <xf numFmtId="177" fontId="13" fillId="0" borderId="33" xfId="55" applyNumberFormat="1" applyFont="1" applyBorder="1" applyAlignment="1">
      <alignment vertical="center" shrinkToFit="1"/>
    </xf>
    <xf numFmtId="177" fontId="13" fillId="0" borderId="33" xfId="55" applyNumberFormat="1" applyFont="1" applyBorder="1" applyAlignment="1">
      <alignment horizontal="center" vertical="center" shrinkToFit="1"/>
    </xf>
    <xf numFmtId="177" fontId="13" fillId="0" borderId="34" xfId="55" applyNumberFormat="1" applyFont="1" applyBorder="1" applyAlignment="1">
      <alignment horizontal="center" vertical="center" shrinkToFit="1"/>
    </xf>
    <xf numFmtId="182" fontId="12" fillId="0" borderId="17" xfId="0" applyNumberFormat="1" applyFont="1" applyBorder="1" applyAlignment="1">
      <alignment horizontal="right" vertical="center" indent="1"/>
    </xf>
    <xf numFmtId="177" fontId="12" fillId="0" borderId="38" xfId="55" applyNumberFormat="1" applyFont="1" applyBorder="1" applyAlignment="1">
      <alignment vertical="center" shrinkToFit="1"/>
    </xf>
    <xf numFmtId="177" fontId="12" fillId="0" borderId="35" xfId="55" applyNumberFormat="1" applyFont="1" applyBorder="1" applyAlignment="1">
      <alignment vertical="center" shrinkToFit="1"/>
    </xf>
    <xf numFmtId="177" fontId="12" fillId="0" borderId="36" xfId="55" applyNumberFormat="1" applyFont="1" applyBorder="1" applyAlignment="1">
      <alignment vertical="center" shrinkToFit="1"/>
    </xf>
    <xf numFmtId="177" fontId="18" fillId="0" borderId="37" xfId="55" applyNumberFormat="1" applyFont="1" applyBorder="1" applyAlignment="1">
      <alignment horizontal="left" vertical="center" indent="1"/>
    </xf>
    <xf numFmtId="177" fontId="18" fillId="0" borderId="33" xfId="55" applyNumberFormat="1" applyFont="1" applyBorder="1" applyAlignment="1">
      <alignment horizontal="centerContinuous" vertical="center" shrinkToFit="1"/>
    </xf>
    <xf numFmtId="177" fontId="18" fillId="0" borderId="34" xfId="55" applyNumberFormat="1" applyFont="1" applyBorder="1" applyAlignment="1">
      <alignment horizontal="centerContinuous" vertical="center" shrinkToFit="1"/>
    </xf>
    <xf numFmtId="177" fontId="18" fillId="0" borderId="38" xfId="55" applyNumberFormat="1" applyFont="1" applyBorder="1" applyAlignment="1">
      <alignment horizontal="centerContinuous" vertical="center" shrinkToFit="1"/>
    </xf>
    <xf numFmtId="177" fontId="18" fillId="0" borderId="35" xfId="55" applyNumberFormat="1" applyFont="1" applyBorder="1" applyAlignment="1">
      <alignment horizontal="centerContinuous" vertical="center" shrinkToFit="1"/>
    </xf>
    <xf numFmtId="177" fontId="18" fillId="0" borderId="35" xfId="55" applyNumberFormat="1" applyFont="1" applyBorder="1" applyAlignment="1">
      <alignment vertical="center" shrinkToFit="1"/>
    </xf>
    <xf numFmtId="177" fontId="18" fillId="0" borderId="36" xfId="55" applyNumberFormat="1" applyFont="1" applyBorder="1" applyAlignment="1">
      <alignment vertical="center" shrinkToFit="1"/>
    </xf>
    <xf numFmtId="0" fontId="12" fillId="0" borderId="21" xfId="0" applyFont="1" applyBorder="1" applyAlignment="1">
      <alignment horizontal="left" vertical="center"/>
    </xf>
    <xf numFmtId="182" fontId="12" fillId="0" borderId="21" xfId="0" applyNumberFormat="1" applyFont="1" applyBorder="1" applyAlignment="1">
      <alignment horizontal="right" vertical="center" indent="1"/>
    </xf>
    <xf numFmtId="177" fontId="12" fillId="0" borderId="21" xfId="0" applyNumberFormat="1" applyFont="1" applyBorder="1" applyAlignment="1">
      <alignment horizontal="right" vertical="center"/>
    </xf>
    <xf numFmtId="38" fontId="12" fillId="0" borderId="21" xfId="55" applyFont="1" applyBorder="1" applyAlignment="1">
      <alignment horizontal="right" vertical="center"/>
    </xf>
    <xf numFmtId="0" fontId="0" fillId="0" borderId="33" xfId="0" applyBorder="1" applyAlignment="1">
      <alignment vertical="center"/>
    </xf>
    <xf numFmtId="0" fontId="12" fillId="0" borderId="21" xfId="0" applyNumberFormat="1" applyFont="1" applyBorder="1" applyAlignment="1">
      <alignment horizontal="center" vertical="center"/>
    </xf>
    <xf numFmtId="177" fontId="12" fillId="0" borderId="13" xfId="55" applyNumberFormat="1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/>
    </xf>
    <xf numFmtId="182" fontId="12" fillId="0" borderId="20" xfId="0" applyNumberFormat="1" applyFont="1" applyBorder="1" applyAlignment="1">
      <alignment horizontal="right" vertical="center" indent="1"/>
    </xf>
    <xf numFmtId="0" fontId="12" fillId="0" borderId="20" xfId="0" applyNumberFormat="1" applyFont="1" applyBorder="1" applyAlignment="1">
      <alignment horizontal="center" vertical="center"/>
    </xf>
    <xf numFmtId="177" fontId="12" fillId="0" borderId="20" xfId="0" applyNumberFormat="1" applyFont="1" applyBorder="1" applyAlignment="1">
      <alignment horizontal="right" vertical="center"/>
    </xf>
    <xf numFmtId="38" fontId="12" fillId="0" borderId="20" xfId="55" applyFont="1" applyBorder="1" applyAlignment="1">
      <alignment horizontal="right" vertical="center"/>
    </xf>
    <xf numFmtId="177" fontId="12" fillId="0" borderId="37" xfId="55" applyNumberFormat="1" applyFont="1" applyBorder="1" applyAlignment="1">
      <alignment horizontal="center" vertical="center" shrinkToFit="1"/>
    </xf>
    <xf numFmtId="177" fontId="12" fillId="0" borderId="33" xfId="55" applyNumberFormat="1" applyFont="1" applyBorder="1" applyAlignment="1">
      <alignment horizontal="center" vertical="center" shrinkToFit="1"/>
    </xf>
    <xf numFmtId="177" fontId="12" fillId="0" borderId="34" xfId="55" applyNumberFormat="1" applyFont="1" applyBorder="1" applyAlignment="1">
      <alignment horizontal="center" vertical="center" shrinkToFit="1"/>
    </xf>
    <xf numFmtId="177" fontId="12" fillId="0" borderId="38" xfId="55" applyNumberFormat="1" applyFont="1" applyBorder="1" applyAlignment="1">
      <alignment horizontal="center" vertical="center" shrinkToFit="1"/>
    </xf>
    <xf numFmtId="177" fontId="12" fillId="0" borderId="35" xfId="55" applyNumberFormat="1" applyFont="1" applyBorder="1" applyAlignment="1">
      <alignment horizontal="center" vertical="center" shrinkToFit="1"/>
    </xf>
    <xf numFmtId="177" fontId="12" fillId="0" borderId="36" xfId="55" applyNumberFormat="1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77" fontId="18" fillId="0" borderId="33" xfId="55" applyNumberFormat="1" applyFont="1" applyBorder="1" applyAlignment="1">
      <alignment vertical="center" shrinkToFit="1"/>
    </xf>
    <xf numFmtId="177" fontId="18" fillId="0" borderId="33" xfId="55" applyNumberFormat="1" applyFont="1" applyBorder="1" applyAlignment="1">
      <alignment horizontal="center" vertical="center" shrinkToFit="1"/>
    </xf>
    <xf numFmtId="177" fontId="12" fillId="0" borderId="40" xfId="55" applyNumberFormat="1" applyFont="1" applyBorder="1" applyAlignment="1">
      <alignment horizontal="center" vertical="center" shrinkToFit="1"/>
    </xf>
    <xf numFmtId="10" fontId="12" fillId="0" borderId="38" xfId="55" applyNumberFormat="1" applyFont="1" applyBorder="1" applyAlignment="1">
      <alignment vertical="center" shrinkToFit="1"/>
    </xf>
    <xf numFmtId="10" fontId="12" fillId="0" borderId="35" xfId="55" applyNumberFormat="1" applyFont="1" applyBorder="1" applyAlignment="1">
      <alignment vertical="center" shrinkToFit="1"/>
    </xf>
    <xf numFmtId="10" fontId="12" fillId="0" borderId="40" xfId="55" applyNumberFormat="1" applyFont="1" applyBorder="1" applyAlignment="1">
      <alignment horizontal="center" vertical="center" shrinkToFit="1"/>
    </xf>
    <xf numFmtId="10" fontId="12" fillId="0" borderId="0" xfId="55" applyNumberFormat="1" applyFont="1" applyBorder="1" applyAlignment="1">
      <alignment horizontal="center" vertical="center" shrinkToFit="1"/>
    </xf>
    <xf numFmtId="180" fontId="12" fillId="0" borderId="20" xfId="0" applyNumberFormat="1" applyFont="1" applyBorder="1" applyAlignment="1">
      <alignment horizontal="right" vertical="center"/>
    </xf>
    <xf numFmtId="179" fontId="12" fillId="0" borderId="37" xfId="55" applyNumberFormat="1" applyFont="1" applyBorder="1" applyAlignment="1">
      <alignment vertical="center" shrinkToFit="1"/>
    </xf>
    <xf numFmtId="179" fontId="12" fillId="0" borderId="33" xfId="55" applyNumberFormat="1" applyFont="1" applyBorder="1" applyAlignment="1">
      <alignment vertical="center" shrinkToFit="1"/>
    </xf>
    <xf numFmtId="177" fontId="14" fillId="0" borderId="33" xfId="55" applyNumberFormat="1" applyFont="1" applyBorder="1" applyAlignment="1">
      <alignment vertical="center" shrinkToFit="1"/>
    </xf>
    <xf numFmtId="177" fontId="14" fillId="0" borderId="33" xfId="55" applyNumberFormat="1" applyFont="1" applyBorder="1" applyAlignment="1">
      <alignment horizontal="center" vertical="center" shrinkToFit="1"/>
    </xf>
    <xf numFmtId="187" fontId="12" fillId="0" borderId="38" xfId="55" applyNumberFormat="1" applyFont="1" applyBorder="1" applyAlignment="1">
      <alignment horizontal="centerContinuous" vertical="center" shrinkToFit="1"/>
    </xf>
    <xf numFmtId="177" fontId="12" fillId="0" borderId="35" xfId="55" applyNumberFormat="1" applyFont="1" applyBorder="1" applyAlignment="1">
      <alignment horizontal="centerContinuous" vertical="center" shrinkToFit="1"/>
    </xf>
    <xf numFmtId="177" fontId="12" fillId="0" borderId="0" xfId="55" applyNumberFormat="1" applyFont="1" applyBorder="1" applyAlignment="1">
      <alignment horizontal="centerContinuous" vertical="center" shrinkToFit="1"/>
    </xf>
    <xf numFmtId="180" fontId="12" fillId="0" borderId="21" xfId="0" applyNumberFormat="1" applyFont="1" applyBorder="1" applyAlignment="1">
      <alignment horizontal="right" vertical="center"/>
    </xf>
    <xf numFmtId="10" fontId="12" fillId="0" borderId="38" xfId="55" applyNumberFormat="1" applyFont="1" applyBorder="1" applyAlignment="1">
      <alignment horizontal="centerContinuous" vertical="center" shrinkToFit="1"/>
    </xf>
    <xf numFmtId="183" fontId="12" fillId="0" borderId="35" xfId="55" applyNumberFormat="1" applyFont="1" applyBorder="1" applyAlignment="1">
      <alignment horizontal="centerContinuous" vertical="center" shrinkToFit="1"/>
    </xf>
    <xf numFmtId="179" fontId="12" fillId="0" borderId="36" xfId="55" applyNumberFormat="1" applyFont="1" applyBorder="1" applyAlignment="1">
      <alignment horizontal="center" vertical="center" shrinkToFit="1"/>
    </xf>
    <xf numFmtId="177" fontId="12" fillId="0" borderId="15" xfId="0" applyNumberFormat="1" applyFont="1" applyBorder="1" applyAlignment="1">
      <alignment horizontal="right" vertical="center"/>
    </xf>
    <xf numFmtId="177" fontId="12" fillId="0" borderId="41" xfId="55" applyNumberFormat="1" applyFont="1" applyBorder="1" applyAlignment="1">
      <alignment vertical="center" shrinkToFit="1"/>
    </xf>
    <xf numFmtId="177" fontId="12" fillId="0" borderId="26" xfId="55" applyNumberFormat="1" applyFont="1" applyBorder="1" applyAlignment="1">
      <alignment vertical="center" shrinkToFit="1"/>
    </xf>
    <xf numFmtId="177" fontId="12" fillId="0" borderId="26" xfId="55" applyNumberFormat="1" applyFont="1" applyBorder="1" applyAlignment="1">
      <alignment horizontal="center" vertical="center" shrinkToFit="1"/>
    </xf>
    <xf numFmtId="177" fontId="12" fillId="0" borderId="27" xfId="55" applyNumberFormat="1" applyFont="1" applyBorder="1" applyAlignment="1">
      <alignment horizontal="center" vertical="center" shrinkToFit="1"/>
    </xf>
    <xf numFmtId="49" fontId="13" fillId="0" borderId="42" xfId="0" applyNumberFormat="1" applyFont="1" applyBorder="1" applyAlignment="1">
      <alignment horizontal="center" vertical="center" shrinkToFit="1"/>
    </xf>
    <xf numFmtId="38" fontId="13" fillId="0" borderId="14" xfId="55" applyFont="1" applyBorder="1" applyAlignment="1">
      <alignment horizontal="right" vertical="center"/>
    </xf>
    <xf numFmtId="49" fontId="12" fillId="0" borderId="16" xfId="0" applyNumberFormat="1" applyFont="1" applyBorder="1" applyAlignment="1">
      <alignment horizontal="center" vertical="center" shrinkToFit="1"/>
    </xf>
    <xf numFmtId="189" fontId="12" fillId="0" borderId="17" xfId="0" applyNumberFormat="1" applyFont="1" applyBorder="1" applyAlignment="1">
      <alignment horizontal="right" vertical="center"/>
    </xf>
    <xf numFmtId="49" fontId="13" fillId="0" borderId="19" xfId="0" applyNumberFormat="1" applyFont="1" applyBorder="1" applyAlignment="1">
      <alignment horizontal="center" vertical="center" shrinkToFit="1"/>
    </xf>
    <xf numFmtId="189" fontId="13" fillId="0" borderId="20" xfId="0" applyNumberFormat="1" applyFont="1" applyBorder="1" applyAlignment="1">
      <alignment horizontal="right" vertical="center"/>
    </xf>
    <xf numFmtId="38" fontId="13" fillId="0" borderId="21" xfId="55" applyFont="1" applyBorder="1" applyAlignment="1">
      <alignment horizontal="right" vertical="center"/>
    </xf>
    <xf numFmtId="184" fontId="12" fillId="0" borderId="17" xfId="0" applyNumberFormat="1" applyFont="1" applyBorder="1" applyAlignment="1">
      <alignment horizontal="right" vertical="center"/>
    </xf>
    <xf numFmtId="184" fontId="13" fillId="0" borderId="20" xfId="0" applyNumberFormat="1" applyFont="1" applyBorder="1" applyAlignment="1">
      <alignment horizontal="right" vertical="center"/>
    </xf>
    <xf numFmtId="49" fontId="13" fillId="0" borderId="43" xfId="0" applyNumberFormat="1" applyFont="1" applyBorder="1" applyAlignment="1">
      <alignment horizontal="center" vertical="center" shrinkToFit="1"/>
    </xf>
    <xf numFmtId="184" fontId="13" fillId="0" borderId="21" xfId="0" applyNumberFormat="1" applyFont="1" applyBorder="1" applyAlignment="1">
      <alignment horizontal="right" vertical="center"/>
    </xf>
    <xf numFmtId="49" fontId="12" fillId="0" borderId="18" xfId="0" applyNumberFormat="1" applyFont="1" applyBorder="1" applyAlignment="1">
      <alignment horizontal="center" vertical="center" shrinkToFit="1"/>
    </xf>
    <xf numFmtId="49" fontId="12" fillId="0" borderId="44" xfId="0" applyNumberFormat="1" applyFont="1" applyBorder="1" applyAlignment="1">
      <alignment horizontal="center" vertical="center" shrinkToFit="1"/>
    </xf>
    <xf numFmtId="189" fontId="12" fillId="0" borderId="15" xfId="0" applyNumberFormat="1" applyFont="1" applyBorder="1" applyAlignment="1">
      <alignment horizontal="right" vertical="center"/>
    </xf>
    <xf numFmtId="38" fontId="12" fillId="0" borderId="15" xfId="55" applyFont="1" applyBorder="1" applyAlignment="1">
      <alignment horizontal="right" vertical="center"/>
    </xf>
    <xf numFmtId="38" fontId="12" fillId="0" borderId="15" xfId="55" applyNumberFormat="1" applyFont="1" applyBorder="1" applyAlignment="1">
      <alignment horizontal="right" vertical="center"/>
    </xf>
    <xf numFmtId="49" fontId="12" fillId="0" borderId="42" xfId="0" applyNumberFormat="1" applyFont="1" applyBorder="1" applyAlignment="1">
      <alignment horizontal="center" vertical="center" shrinkToFit="1"/>
    </xf>
    <xf numFmtId="189" fontId="12" fillId="0" borderId="14" xfId="0" applyNumberFormat="1" applyFont="1" applyBorder="1" applyAlignment="1">
      <alignment horizontal="right" vertical="center"/>
    </xf>
    <xf numFmtId="38" fontId="12" fillId="0" borderId="14" xfId="55" applyFont="1" applyBorder="1" applyAlignment="1">
      <alignment horizontal="right" vertical="center"/>
    </xf>
    <xf numFmtId="49" fontId="12" fillId="0" borderId="23" xfId="0" applyNumberFormat="1" applyFont="1" applyBorder="1" applyAlignment="1">
      <alignment horizontal="center" vertical="center" shrinkToFit="1"/>
    </xf>
    <xf numFmtId="189" fontId="13" fillId="0" borderId="14" xfId="0" applyNumberFormat="1" applyFont="1" applyBorder="1" applyAlignment="1">
      <alignment horizontal="right" vertical="center"/>
    </xf>
    <xf numFmtId="38" fontId="55" fillId="0" borderId="20" xfId="55" applyFont="1" applyBorder="1" applyAlignment="1">
      <alignment horizontal="right" vertical="center"/>
    </xf>
    <xf numFmtId="177" fontId="55" fillId="0" borderId="20" xfId="0" applyNumberFormat="1" applyFont="1" applyBorder="1" applyAlignment="1">
      <alignment horizontal="right" vertical="center"/>
    </xf>
    <xf numFmtId="0" fontId="18" fillId="26" borderId="45" xfId="79" applyFont="1" applyFill="1" applyBorder="1" applyAlignment="1" applyProtection="1"/>
    <xf numFmtId="0" fontId="12" fillId="0" borderId="17" xfId="0" applyFont="1" applyBorder="1" applyAlignment="1">
      <alignment horizontal="left" vertical="center" shrinkToFit="1"/>
    </xf>
    <xf numFmtId="37" fontId="12" fillId="0" borderId="45" xfId="68" applyNumberFormat="1" applyFont="1" applyFill="1" applyBorder="1" applyAlignment="1" applyProtection="1"/>
    <xf numFmtId="37" fontId="12" fillId="0" borderId="46" xfId="68" applyNumberFormat="1" applyFont="1" applyFill="1" applyBorder="1" applyAlignment="1" applyProtection="1"/>
    <xf numFmtId="177" fontId="12" fillId="0" borderId="38" xfId="55" applyNumberFormat="1" applyFont="1" applyBorder="1" applyAlignment="1">
      <alignment horizontal="left" vertical="center" shrinkToFit="1"/>
    </xf>
    <xf numFmtId="177" fontId="12" fillId="0" borderId="35" xfId="55" applyNumberFormat="1" applyFont="1" applyBorder="1" applyAlignment="1">
      <alignment horizontal="left" vertical="center" shrinkToFit="1"/>
    </xf>
    <xf numFmtId="177" fontId="12" fillId="0" borderId="36" xfId="55" applyNumberFormat="1" applyFont="1" applyBorder="1" applyAlignment="1">
      <alignment horizontal="left" vertical="center" shrinkToFit="1"/>
    </xf>
    <xf numFmtId="184" fontId="12" fillId="0" borderId="15" xfId="0" applyNumberFormat="1" applyFont="1" applyBorder="1" applyAlignment="1">
      <alignment horizontal="right" vertical="center"/>
    </xf>
    <xf numFmtId="37" fontId="12" fillId="0" borderId="47" xfId="68" applyNumberFormat="1" applyFont="1" applyFill="1" applyBorder="1" applyAlignment="1" applyProtection="1"/>
    <xf numFmtId="189" fontId="13" fillId="0" borderId="21" xfId="0" applyNumberFormat="1" applyFont="1" applyBorder="1" applyAlignment="1">
      <alignment horizontal="right" vertical="center"/>
    </xf>
    <xf numFmtId="49" fontId="13" fillId="0" borderId="19" xfId="0" applyNumberFormat="1" applyFont="1" applyFill="1" applyBorder="1" applyAlignment="1">
      <alignment horizontal="center" vertical="center" shrinkToFit="1"/>
    </xf>
    <xf numFmtId="49" fontId="12" fillId="0" borderId="18" xfId="0" applyNumberFormat="1" applyFont="1" applyFill="1" applyBorder="1" applyAlignment="1">
      <alignment horizontal="center" vertical="center" shrinkToFit="1"/>
    </xf>
    <xf numFmtId="49" fontId="12" fillId="0" borderId="16" xfId="0" applyNumberFormat="1" applyFont="1" applyFill="1" applyBorder="1" applyAlignment="1">
      <alignment horizontal="center" vertical="center" shrinkToFit="1"/>
    </xf>
    <xf numFmtId="49" fontId="13" fillId="0" borderId="43" xfId="0" applyNumberFormat="1" applyFont="1" applyFill="1" applyBorder="1" applyAlignment="1">
      <alignment horizontal="center" vertical="center" shrinkToFit="1"/>
    </xf>
    <xf numFmtId="0" fontId="21" fillId="0" borderId="0" xfId="78" applyAlignment="1">
      <alignment vertical="center"/>
    </xf>
    <xf numFmtId="0" fontId="21" fillId="0" borderId="0" xfId="78" applyFont="1" applyAlignment="1">
      <alignment horizontal="right" vertical="center"/>
    </xf>
    <xf numFmtId="0" fontId="21" fillId="25" borderId="0" xfId="78" applyFont="1" applyFill="1" applyAlignment="1">
      <alignment horizontal="center" vertical="center"/>
    </xf>
    <xf numFmtId="0" fontId="21" fillId="0" borderId="30" xfId="78" applyBorder="1" applyAlignment="1">
      <alignment vertical="center"/>
    </xf>
    <xf numFmtId="0" fontId="21" fillId="0" borderId="32" xfId="78" applyBorder="1" applyAlignment="1">
      <alignment vertical="center"/>
    </xf>
    <xf numFmtId="0" fontId="51" fillId="0" borderId="51" xfId="78" applyFont="1" applyFill="1" applyBorder="1" applyAlignment="1" applyProtection="1">
      <alignment horizontal="left"/>
    </xf>
    <xf numFmtId="0" fontId="52" fillId="0" borderId="52" xfId="78" applyNumberFormat="1" applyFont="1" applyBorder="1" applyAlignment="1">
      <alignment horizontal="right" vertical="center"/>
    </xf>
    <xf numFmtId="191" fontId="52" fillId="0" borderId="53" xfId="78" applyNumberFormat="1" applyFont="1" applyBorder="1" applyAlignment="1">
      <alignment horizontal="center" vertical="center"/>
    </xf>
    <xf numFmtId="0" fontId="49" fillId="0" borderId="54" xfId="78" applyNumberFormat="1" applyFont="1" applyFill="1" applyBorder="1" applyAlignment="1" applyProtection="1">
      <alignment horizontal="right" vertical="top"/>
    </xf>
    <xf numFmtId="0" fontId="21" fillId="0" borderId="0" xfId="78" applyNumberFormat="1" applyFont="1" applyFill="1" applyBorder="1" applyAlignment="1" applyProtection="1">
      <alignment vertical="top"/>
    </xf>
    <xf numFmtId="0" fontId="21" fillId="0" borderId="0" xfId="78" applyNumberFormat="1" applyFont="1" applyFill="1" applyBorder="1" applyAlignment="1" applyProtection="1">
      <alignment horizontal="centerContinuous" vertical="top"/>
    </xf>
    <xf numFmtId="0" fontId="21" fillId="0" borderId="0" xfId="78" applyFont="1" applyBorder="1" applyAlignment="1">
      <alignment vertical="center"/>
    </xf>
    <xf numFmtId="0" fontId="21" fillId="0" borderId="0" xfId="78" applyBorder="1" applyAlignment="1">
      <alignment vertical="center"/>
    </xf>
    <xf numFmtId="0" fontId="21" fillId="0" borderId="31" xfId="78" applyBorder="1" applyAlignment="1">
      <alignment vertical="center"/>
    </xf>
    <xf numFmtId="0" fontId="52" fillId="0" borderId="28" xfId="78" applyFont="1" applyBorder="1" applyAlignment="1">
      <alignment horizontal="right"/>
    </xf>
    <xf numFmtId="0" fontId="53" fillId="0" borderId="26" xfId="78" applyFont="1" applyFill="1" applyBorder="1" applyAlignment="1" applyProtection="1"/>
    <xf numFmtId="0" fontId="53" fillId="0" borderId="0" xfId="78" applyFont="1" applyFill="1" applyBorder="1" applyAlignment="1" applyProtection="1">
      <alignment horizontal="left"/>
    </xf>
    <xf numFmtId="0" fontId="53" fillId="0" borderId="54" xfId="78" applyFont="1" applyFill="1" applyBorder="1" applyAlignment="1" applyProtection="1">
      <alignment horizontal="right"/>
    </xf>
    <xf numFmtId="0" fontId="19" fillId="0" borderId="0" xfId="78" applyFont="1" applyFill="1" applyBorder="1" applyAlignment="1" applyProtection="1">
      <alignment vertical="center"/>
    </xf>
    <xf numFmtId="0" fontId="19" fillId="0" borderId="0" xfId="78" applyFont="1" applyFill="1" applyBorder="1" applyAlignment="1" applyProtection="1">
      <alignment horizontal="right"/>
    </xf>
    <xf numFmtId="0" fontId="19" fillId="0" borderId="0" xfId="78" applyFont="1" applyFill="1" applyBorder="1" applyAlignment="1" applyProtection="1">
      <alignment horizontal="left" indent="1"/>
    </xf>
    <xf numFmtId="0" fontId="21" fillId="0" borderId="18" xfId="78" applyBorder="1" applyAlignment="1">
      <alignment horizontal="center"/>
    </xf>
    <xf numFmtId="192" fontId="21" fillId="0" borderId="55" xfId="78" applyNumberFormat="1" applyBorder="1" applyAlignment="1">
      <alignment horizontal="center"/>
    </xf>
    <xf numFmtId="0" fontId="49" fillId="0" borderId="54" xfId="78" applyNumberFormat="1" applyFont="1" applyFill="1" applyBorder="1" applyAlignment="1" applyProtection="1">
      <alignment horizontal="right"/>
    </xf>
    <xf numFmtId="0" fontId="49" fillId="0" borderId="0" xfId="78" applyNumberFormat="1" applyFont="1" applyFill="1" applyBorder="1" applyAlignment="1" applyProtection="1">
      <alignment horizontal="left"/>
    </xf>
    <xf numFmtId="0" fontId="49" fillId="0" borderId="0" xfId="78" applyNumberFormat="1" applyFont="1" applyFill="1" applyBorder="1" applyAlignment="1" applyProtection="1"/>
    <xf numFmtId="0" fontId="21" fillId="0" borderId="0" xfId="78" applyNumberFormat="1" applyFont="1" applyBorder="1" applyAlignment="1">
      <alignment vertical="center"/>
    </xf>
    <xf numFmtId="192" fontId="21" fillId="0" borderId="23" xfId="78" applyNumberFormat="1" applyBorder="1" applyAlignment="1">
      <alignment horizontal="center" vertical="center"/>
    </xf>
    <xf numFmtId="188" fontId="21" fillId="0" borderId="56" xfId="78" applyNumberFormat="1" applyBorder="1" applyAlignment="1">
      <alignment horizontal="left" vertical="center"/>
    </xf>
    <xf numFmtId="0" fontId="21" fillId="0" borderId="28" xfId="78" applyNumberFormat="1" applyFont="1" applyBorder="1" applyAlignment="1">
      <alignment vertical="center"/>
    </xf>
    <xf numFmtId="0" fontId="21" fillId="0" borderId="0" xfId="78" applyNumberFormat="1" applyFont="1" applyBorder="1" applyAlignment="1">
      <alignment horizontal="right" vertical="center"/>
    </xf>
    <xf numFmtId="0" fontId="21" fillId="0" borderId="0" xfId="78" applyAlignment="1">
      <alignment horizontal="right" vertical="center"/>
    </xf>
    <xf numFmtId="0" fontId="21" fillId="25" borderId="0" xfId="78" applyFill="1" applyAlignment="1">
      <alignment horizontal="center" vertical="center"/>
    </xf>
    <xf numFmtId="0" fontId="21" fillId="0" borderId="57" xfId="78" applyBorder="1" applyAlignment="1">
      <alignment horizontal="center" vertical="center"/>
    </xf>
    <xf numFmtId="0" fontId="21" fillId="0" borderId="58" xfId="78" applyBorder="1" applyAlignment="1">
      <alignment horizontal="center" vertical="center"/>
    </xf>
    <xf numFmtId="193" fontId="49" fillId="0" borderId="59" xfId="78" applyNumberFormat="1" applyFont="1" applyFill="1" applyBorder="1" applyAlignment="1" applyProtection="1">
      <alignment horizontal="right" vertical="center"/>
    </xf>
    <xf numFmtId="0" fontId="49" fillId="0" borderId="60" xfId="78" applyFont="1" applyFill="1" applyBorder="1" applyAlignment="1" applyProtection="1">
      <alignment vertical="center"/>
    </xf>
    <xf numFmtId="193" fontId="49" fillId="0" borderId="61" xfId="78" applyNumberFormat="1" applyFont="1" applyFill="1" applyBorder="1" applyAlignment="1" applyProtection="1">
      <alignment horizontal="right" vertical="center"/>
    </xf>
    <xf numFmtId="0" fontId="49" fillId="0" borderId="62" xfId="78" applyFont="1" applyFill="1" applyBorder="1" applyAlignment="1" applyProtection="1">
      <alignment vertical="center"/>
    </xf>
    <xf numFmtId="0" fontId="21" fillId="0" borderId="63" xfId="78" applyBorder="1" applyAlignment="1">
      <alignment horizontal="center" vertical="center"/>
    </xf>
    <xf numFmtId="0" fontId="21" fillId="0" borderId="64" xfId="78" applyBorder="1" applyAlignment="1">
      <alignment horizontal="center" vertical="center"/>
    </xf>
    <xf numFmtId="0" fontId="21" fillId="0" borderId="65" xfId="78" applyFont="1" applyBorder="1" applyAlignment="1">
      <alignment horizontal="center" vertical="center"/>
    </xf>
    <xf numFmtId="0" fontId="21" fillId="0" borderId="50" xfId="78" applyFont="1" applyBorder="1" applyAlignment="1">
      <alignment horizontal="center" vertical="center"/>
    </xf>
    <xf numFmtId="0" fontId="21" fillId="0" borderId="60" xfId="78" applyFont="1" applyBorder="1" applyAlignment="1">
      <alignment horizontal="center" vertical="center"/>
    </xf>
    <xf numFmtId="0" fontId="21" fillId="0" borderId="66" xfId="78" applyFont="1" applyBorder="1" applyAlignment="1">
      <alignment horizontal="center" vertical="center"/>
    </xf>
    <xf numFmtId="0" fontId="21" fillId="0" borderId="67" xfId="78" applyFont="1" applyBorder="1" applyAlignment="1">
      <alignment horizontal="center" vertical="center"/>
    </xf>
    <xf numFmtId="0" fontId="21" fillId="0" borderId="68" xfId="78" applyFont="1" applyBorder="1" applyAlignment="1">
      <alignment horizontal="center" vertical="center"/>
    </xf>
    <xf numFmtId="0" fontId="21" fillId="0" borderId="64" xfId="78" applyFont="1" applyBorder="1" applyAlignment="1">
      <alignment horizontal="center" vertical="center"/>
    </xf>
    <xf numFmtId="0" fontId="21" fillId="0" borderId="69" xfId="78" applyBorder="1" applyAlignment="1">
      <alignment horizontal="center"/>
    </xf>
    <xf numFmtId="0" fontId="21" fillId="0" borderId="67" xfId="78" applyBorder="1" applyAlignment="1"/>
    <xf numFmtId="0" fontId="21" fillId="0" borderId="65" xfId="78" applyBorder="1" applyAlignment="1"/>
    <xf numFmtId="0" fontId="21" fillId="0" borderId="62" xfId="78" applyBorder="1" applyAlignment="1"/>
    <xf numFmtId="0" fontId="21" fillId="0" borderId="65" xfId="78" applyFont="1" applyBorder="1" applyAlignment="1">
      <alignment horizontal="center"/>
    </xf>
    <xf numFmtId="3" fontId="21" fillId="0" borderId="65" xfId="78" applyNumberFormat="1" applyFont="1" applyBorder="1" applyAlignment="1"/>
    <xf numFmtId="0" fontId="21" fillId="0" borderId="60" xfId="78" applyFont="1" applyBorder="1" applyAlignment="1">
      <alignment horizontal="center"/>
    </xf>
    <xf numFmtId="3" fontId="21" fillId="0" borderId="59" xfId="78" applyNumberFormat="1" applyFont="1" applyBorder="1" applyAlignment="1"/>
    <xf numFmtId="0" fontId="21" fillId="0" borderId="67" xfId="78" applyFont="1" applyBorder="1" applyAlignment="1">
      <alignment horizontal="center"/>
    </xf>
    <xf numFmtId="3" fontId="21" fillId="0" borderId="68" xfId="78" applyNumberFormat="1" applyFont="1" applyBorder="1" applyAlignment="1"/>
    <xf numFmtId="3" fontId="21" fillId="0" borderId="70" xfId="78" applyNumberFormat="1" applyFont="1" applyBorder="1" applyAlignment="1"/>
    <xf numFmtId="0" fontId="21" fillId="0" borderId="68" xfId="78" applyFont="1" applyBorder="1" applyAlignment="1">
      <alignment horizontal="center"/>
    </xf>
    <xf numFmtId="3" fontId="21" fillId="0" borderId="62" xfId="78" applyNumberFormat="1" applyFont="1" applyBorder="1" applyAlignment="1"/>
    <xf numFmtId="0" fontId="49" fillId="0" borderId="69" xfId="78" applyNumberFormat="1" applyFont="1" applyFill="1" applyBorder="1" applyAlignment="1" applyProtection="1"/>
    <xf numFmtId="3" fontId="49" fillId="0" borderId="60" xfId="78" applyNumberFormat="1" applyFont="1" applyFill="1" applyBorder="1" applyAlignment="1" applyProtection="1"/>
    <xf numFmtId="0" fontId="49" fillId="0" borderId="61" xfId="78" applyNumberFormat="1" applyFont="1" applyFill="1" applyBorder="1" applyAlignment="1" applyProtection="1"/>
    <xf numFmtId="3" fontId="49" fillId="0" borderId="62" xfId="78" applyNumberFormat="1" applyFont="1" applyFill="1" applyBorder="1" applyAlignment="1" applyProtection="1"/>
    <xf numFmtId="0" fontId="49" fillId="25" borderId="71" xfId="78" applyNumberFormat="1" applyFont="1" applyFill="1" applyBorder="1" applyAlignment="1" applyProtection="1"/>
    <xf numFmtId="3" fontId="49" fillId="25" borderId="72" xfId="78" applyNumberFormat="1" applyFont="1" applyFill="1" applyBorder="1" applyAlignment="1" applyProtection="1"/>
    <xf numFmtId="0" fontId="49" fillId="25" borderId="73" xfId="78" applyNumberFormat="1" applyFont="1" applyFill="1" applyBorder="1" applyAlignment="1" applyProtection="1"/>
    <xf numFmtId="0" fontId="49" fillId="25" borderId="74" xfId="78" applyNumberFormat="1" applyFont="1" applyFill="1" applyBorder="1" applyAlignment="1" applyProtection="1"/>
    <xf numFmtId="3" fontId="49" fillId="25" borderId="75" xfId="78" applyNumberFormat="1" applyFont="1" applyFill="1" applyBorder="1" applyAlignment="1" applyProtection="1"/>
    <xf numFmtId="180" fontId="12" fillId="0" borderId="17" xfId="0" applyNumberFormat="1" applyFont="1" applyBorder="1" applyAlignment="1">
      <alignment horizontal="right" vertical="center"/>
    </xf>
    <xf numFmtId="194" fontId="13" fillId="0" borderId="20" xfId="0" applyNumberFormat="1" applyFont="1" applyBorder="1" applyAlignment="1">
      <alignment horizontal="right" vertical="center"/>
    </xf>
    <xf numFmtId="195" fontId="12" fillId="0" borderId="17" xfId="0" applyNumberFormat="1" applyFont="1" applyBorder="1" applyAlignment="1">
      <alignment horizontal="right" vertical="center"/>
    </xf>
    <xf numFmtId="0" fontId="56" fillId="0" borderId="20" xfId="0" applyFont="1" applyBorder="1" applyAlignment="1">
      <alignment horizontal="left" vertical="center"/>
    </xf>
    <xf numFmtId="9" fontId="12" fillId="0" borderId="17" xfId="45" applyFont="1" applyBorder="1" applyAlignment="1">
      <alignment horizontal="left" vertical="center"/>
    </xf>
    <xf numFmtId="177" fontId="12" fillId="0" borderId="37" xfId="55" applyNumberFormat="1" applyFont="1" applyBorder="1" applyAlignment="1">
      <alignment vertical="center" shrinkToFit="1"/>
    </xf>
    <xf numFmtId="177" fontId="12" fillId="0" borderId="33" xfId="55" applyNumberFormat="1" applyFont="1" applyBorder="1" applyAlignment="1">
      <alignment vertical="center" shrinkToFit="1"/>
    </xf>
    <xf numFmtId="177" fontId="12" fillId="0" borderId="34" xfId="55" applyNumberFormat="1" applyFont="1" applyBorder="1" applyAlignment="1">
      <alignment vertical="center" shrinkToFit="1"/>
    </xf>
    <xf numFmtId="49" fontId="56" fillId="0" borderId="19" xfId="0" applyNumberFormat="1" applyFont="1" applyBorder="1" applyAlignment="1">
      <alignment horizontal="center" vertical="center" shrinkToFit="1"/>
    </xf>
    <xf numFmtId="177" fontId="12" fillId="0" borderId="35" xfId="55" applyNumberFormat="1" applyFont="1" applyBorder="1" applyAlignment="1">
      <alignment horizontal="center" vertical="center" shrinkToFit="1"/>
    </xf>
    <xf numFmtId="40" fontId="13" fillId="0" borderId="21" xfId="55" applyNumberFormat="1" applyFont="1" applyBorder="1" applyAlignment="1">
      <alignment horizontal="right" vertical="center"/>
    </xf>
    <xf numFmtId="40" fontId="12" fillId="0" borderId="17" xfId="55" applyNumberFormat="1" applyFont="1" applyBorder="1" applyAlignment="1">
      <alignment horizontal="right" vertical="center"/>
    </xf>
    <xf numFmtId="40" fontId="12" fillId="27" borderId="17" xfId="55" applyNumberFormat="1" applyFont="1" applyFill="1" applyBorder="1" applyAlignment="1">
      <alignment horizontal="right" vertical="center"/>
    </xf>
    <xf numFmtId="196" fontId="12" fillId="0" borderId="33" xfId="55" applyNumberFormat="1" applyFont="1" applyBorder="1" applyAlignment="1">
      <alignment vertical="center" shrinkToFit="1"/>
    </xf>
    <xf numFmtId="196" fontId="12" fillId="0" borderId="33" xfId="55" applyNumberFormat="1" applyFont="1" applyBorder="1" applyAlignment="1">
      <alignment horizontal="center" vertical="center" shrinkToFit="1"/>
    </xf>
    <xf numFmtId="177" fontId="12" fillId="0" borderId="38" xfId="55" applyNumberFormat="1" applyFont="1" applyBorder="1" applyAlignment="1">
      <alignment horizontal="center" vertical="center" shrinkToFit="1"/>
    </xf>
    <xf numFmtId="177" fontId="12" fillId="0" borderId="35" xfId="55" applyNumberFormat="1" applyFont="1" applyBorder="1" applyAlignment="1">
      <alignment horizontal="center" vertical="center" shrinkToFit="1"/>
    </xf>
    <xf numFmtId="177" fontId="12" fillId="0" borderId="33" xfId="55" applyNumberFormat="1" applyFont="1" applyBorder="1" applyAlignment="1">
      <alignment horizontal="center" vertical="center" shrinkToFit="1"/>
    </xf>
    <xf numFmtId="177" fontId="12" fillId="0" borderId="37" xfId="55" applyNumberFormat="1" applyFont="1" applyBorder="1" applyAlignment="1">
      <alignment horizontal="center" vertical="center" shrinkToFit="1"/>
    </xf>
    <xf numFmtId="197" fontId="12" fillId="0" borderId="33" xfId="55" applyNumberFormat="1" applyFont="1" applyBorder="1" applyAlignment="1">
      <alignment horizontal="center" vertical="center" shrinkToFit="1"/>
    </xf>
    <xf numFmtId="177" fontId="12" fillId="0" borderId="34" xfId="55" applyNumberFormat="1" applyFont="1" applyBorder="1" applyAlignment="1">
      <alignment horizontal="center" vertical="center" shrinkToFit="1"/>
    </xf>
    <xf numFmtId="177" fontId="12" fillId="0" borderId="41" xfId="55" applyNumberFormat="1" applyFont="1" applyBorder="1" applyAlignment="1">
      <alignment horizontal="center" vertical="center" shrinkToFit="1"/>
    </xf>
    <xf numFmtId="177" fontId="12" fillId="0" borderId="26" xfId="55" applyNumberFormat="1" applyFont="1" applyBorder="1" applyAlignment="1">
      <alignment horizontal="center" vertical="center" shrinkToFit="1"/>
    </xf>
    <xf numFmtId="177" fontId="12" fillId="0" borderId="27" xfId="55" applyNumberFormat="1" applyFont="1" applyBorder="1" applyAlignment="1">
      <alignment horizontal="center" vertical="center" shrinkToFit="1"/>
    </xf>
    <xf numFmtId="177" fontId="12" fillId="0" borderId="36" xfId="55" applyNumberFormat="1" applyFont="1" applyBorder="1" applyAlignment="1">
      <alignment horizontal="center" vertical="center" shrinkToFit="1"/>
    </xf>
    <xf numFmtId="177" fontId="12" fillId="0" borderId="89" xfId="55" applyNumberFormat="1" applyFont="1" applyBorder="1" applyAlignment="1">
      <alignment horizontal="center" vertical="center" shrinkToFit="1"/>
    </xf>
    <xf numFmtId="177" fontId="12" fillId="0" borderId="24" xfId="55" applyNumberFormat="1" applyFont="1" applyBorder="1" applyAlignment="1">
      <alignment horizontal="center" vertical="center" shrinkToFit="1"/>
    </xf>
    <xf numFmtId="177" fontId="12" fillId="0" borderId="25" xfId="55" applyNumberFormat="1" applyFont="1" applyBorder="1" applyAlignment="1">
      <alignment horizontal="center" vertical="center" shrinkToFit="1"/>
    </xf>
    <xf numFmtId="178" fontId="12" fillId="0" borderId="35" xfId="55" applyNumberFormat="1" applyFont="1" applyBorder="1" applyAlignment="1">
      <alignment horizontal="center" vertical="center" shrinkToFit="1"/>
    </xf>
    <xf numFmtId="177" fontId="12" fillId="0" borderId="38" xfId="55" applyNumberFormat="1" applyFont="1" applyBorder="1" applyAlignment="1">
      <alignment horizontal="left" vertical="center" shrinkToFit="1"/>
    </xf>
    <xf numFmtId="177" fontId="12" fillId="0" borderId="35" xfId="55" applyNumberFormat="1" applyFont="1" applyBorder="1" applyAlignment="1">
      <alignment horizontal="left" vertical="center" shrinkToFit="1"/>
    </xf>
    <xf numFmtId="177" fontId="12" fillId="0" borderId="36" xfId="55" applyNumberFormat="1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/>
    </xf>
    <xf numFmtId="9" fontId="12" fillId="0" borderId="35" xfId="45" applyFont="1" applyBorder="1" applyAlignment="1">
      <alignment horizontal="center" vertical="center" shrinkToFit="1"/>
    </xf>
    <xf numFmtId="177" fontId="9" fillId="0" borderId="40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7" fontId="9" fillId="0" borderId="13" xfId="0" applyNumberFormat="1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57" fillId="0" borderId="40" xfId="0" applyFont="1" applyBorder="1" applyAlignment="1">
      <alignment horizontal="center" vertical="center"/>
    </xf>
    <xf numFmtId="177" fontId="9" fillId="0" borderId="79" xfId="0" applyNumberFormat="1" applyFont="1" applyBorder="1" applyAlignment="1">
      <alignment horizontal="center" vertical="center"/>
    </xf>
    <xf numFmtId="177" fontId="9" fillId="0" borderId="37" xfId="0" applyNumberFormat="1" applyFont="1" applyBorder="1" applyAlignment="1">
      <alignment horizontal="center" vertical="center"/>
    </xf>
    <xf numFmtId="177" fontId="9" fillId="0" borderId="80" xfId="0" applyNumberFormat="1" applyFont="1" applyBorder="1" applyAlignment="1">
      <alignment horizontal="center" vertical="center"/>
    </xf>
    <xf numFmtId="177" fontId="9" fillId="0" borderId="81" xfId="0" applyNumberFormat="1" applyFont="1" applyBorder="1" applyAlignment="1">
      <alignment horizontal="center" vertical="center"/>
    </xf>
    <xf numFmtId="177" fontId="9" fillId="0" borderId="38" xfId="0" applyNumberFormat="1" applyFont="1" applyBorder="1" applyAlignment="1">
      <alignment horizontal="center" vertical="center"/>
    </xf>
    <xf numFmtId="177" fontId="9" fillId="0" borderId="82" xfId="0" applyNumberFormat="1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48" fillId="0" borderId="39" xfId="0" applyFont="1" applyBorder="1" applyAlignment="1">
      <alignment horizontal="left" vertical="top" wrapText="1"/>
    </xf>
    <xf numFmtId="0" fontId="48" fillId="0" borderId="33" xfId="0" applyFont="1" applyBorder="1" applyAlignment="1">
      <alignment horizontal="left" vertical="top"/>
    </xf>
    <xf numFmtId="0" fontId="48" fillId="0" borderId="80" xfId="0" applyFont="1" applyBorder="1" applyAlignment="1">
      <alignment horizontal="left" vertical="top"/>
    </xf>
    <xf numFmtId="0" fontId="48" fillId="0" borderId="18" xfId="0" applyFont="1" applyBorder="1" applyAlignment="1">
      <alignment horizontal="left" vertical="top"/>
    </xf>
    <xf numFmtId="0" fontId="48" fillId="0" borderId="0" xfId="0" applyFont="1" applyBorder="1" applyAlignment="1">
      <alignment horizontal="left" vertical="top"/>
    </xf>
    <xf numFmtId="0" fontId="48" fillId="0" borderId="81" xfId="0" applyFont="1" applyBorder="1" applyAlignment="1">
      <alignment horizontal="left" vertical="top"/>
    </xf>
    <xf numFmtId="0" fontId="48" fillId="0" borderId="23" xfId="0" applyFont="1" applyBorder="1" applyAlignment="1">
      <alignment horizontal="left" vertical="top"/>
    </xf>
    <xf numFmtId="0" fontId="48" fillId="0" borderId="26" xfId="0" applyFont="1" applyBorder="1" applyAlignment="1">
      <alignment horizontal="left" vertical="top"/>
    </xf>
    <xf numFmtId="0" fontId="48" fillId="0" borderId="83" xfId="0" applyFont="1" applyBorder="1" applyAlignment="1">
      <alignment horizontal="left" vertical="top"/>
    </xf>
    <xf numFmtId="177" fontId="9" fillId="0" borderId="37" xfId="55" applyNumberFormat="1" applyFont="1" applyBorder="1" applyAlignment="1">
      <alignment horizontal="center" vertical="center" shrinkToFit="1"/>
    </xf>
    <xf numFmtId="177" fontId="9" fillId="0" borderId="34" xfId="55" applyNumberFormat="1" applyFont="1" applyBorder="1" applyAlignment="1">
      <alignment horizontal="center" vertical="center" shrinkToFit="1"/>
    </xf>
    <xf numFmtId="177" fontId="9" fillId="0" borderId="40" xfId="55" applyNumberFormat="1" applyFont="1" applyBorder="1" applyAlignment="1">
      <alignment horizontal="center" vertical="center" shrinkToFit="1"/>
    </xf>
    <xf numFmtId="177" fontId="9" fillId="0" borderId="13" xfId="55" applyNumberFormat="1" applyFont="1" applyBorder="1" applyAlignment="1">
      <alignment horizontal="center" vertical="center" shrinkToFit="1"/>
    </xf>
    <xf numFmtId="177" fontId="9" fillId="0" borderId="38" xfId="55" applyNumberFormat="1" applyFont="1" applyBorder="1" applyAlignment="1">
      <alignment horizontal="center" vertical="center" shrinkToFit="1"/>
    </xf>
    <xf numFmtId="177" fontId="9" fillId="0" borderId="36" xfId="55" applyNumberFormat="1" applyFont="1" applyBorder="1" applyAlignment="1">
      <alignment horizontal="center" vertical="center" shrinkToFit="1"/>
    </xf>
    <xf numFmtId="49" fontId="11" fillId="0" borderId="37" xfId="55" quotePrefix="1" applyNumberFormat="1" applyFont="1" applyBorder="1" applyAlignment="1">
      <alignment horizontal="center" vertical="center" shrinkToFit="1"/>
    </xf>
    <xf numFmtId="49" fontId="11" fillId="0" borderId="34" xfId="55" quotePrefix="1" applyNumberFormat="1" applyFont="1" applyBorder="1" applyAlignment="1">
      <alignment horizontal="center" vertical="center" shrinkToFit="1"/>
    </xf>
    <xf numFmtId="49" fontId="11" fillId="0" borderId="40" xfId="55" quotePrefix="1" applyNumberFormat="1" applyFont="1" applyBorder="1" applyAlignment="1">
      <alignment horizontal="center" vertical="center" shrinkToFit="1"/>
    </xf>
    <xf numFmtId="49" fontId="11" fillId="0" borderId="13" xfId="55" quotePrefix="1" applyNumberFormat="1" applyFont="1" applyBorder="1" applyAlignment="1">
      <alignment horizontal="center" vertical="center" shrinkToFit="1"/>
    </xf>
    <xf numFmtId="49" fontId="11" fillId="0" borderId="38" xfId="55" quotePrefix="1" applyNumberFormat="1" applyFont="1" applyBorder="1" applyAlignment="1">
      <alignment horizontal="center" vertical="center" shrinkToFit="1"/>
    </xf>
    <xf numFmtId="49" fontId="11" fillId="0" borderId="36" xfId="55" quotePrefix="1" applyNumberFormat="1" applyFont="1" applyBorder="1" applyAlignment="1">
      <alignment horizontal="center" vertical="center" shrinkToFit="1"/>
    </xf>
    <xf numFmtId="177" fontId="9" fillId="0" borderId="84" xfId="0" applyNumberFormat="1" applyFont="1" applyBorder="1" applyAlignment="1">
      <alignment horizontal="center" vertical="center"/>
    </xf>
    <xf numFmtId="177" fontId="9" fillId="0" borderId="41" xfId="0" applyNumberFormat="1" applyFont="1" applyBorder="1" applyAlignment="1">
      <alignment horizontal="center" vertical="center"/>
    </xf>
    <xf numFmtId="177" fontId="9" fillId="0" borderId="26" xfId="0" applyNumberFormat="1" applyFont="1" applyBorder="1" applyAlignment="1">
      <alignment horizontal="center" vertical="center"/>
    </xf>
    <xf numFmtId="177" fontId="9" fillId="0" borderId="27" xfId="0" applyNumberFormat="1" applyFont="1" applyBorder="1" applyAlignment="1">
      <alignment horizontal="center" vertical="center"/>
    </xf>
    <xf numFmtId="38" fontId="8" fillId="0" borderId="0" xfId="55" applyFont="1" applyBorder="1" applyAlignment="1">
      <alignment horizontal="center" vertical="center" shrinkToFit="1"/>
    </xf>
    <xf numFmtId="190" fontId="7" fillId="0" borderId="88" xfId="0" applyNumberFormat="1" applyFont="1" applyBorder="1" applyAlignment="1">
      <alignment horizontal="center" vertical="center"/>
    </xf>
    <xf numFmtId="190" fontId="7" fillId="0" borderId="16" xfId="0" applyNumberFormat="1" applyFont="1" applyBorder="1" applyAlignment="1">
      <alignment horizontal="center" vertical="center"/>
    </xf>
    <xf numFmtId="190" fontId="7" fillId="0" borderId="78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left" vertical="center" indent="2"/>
    </xf>
    <xf numFmtId="0" fontId="10" fillId="0" borderId="33" xfId="0" applyFont="1" applyBorder="1" applyAlignment="1">
      <alignment horizontal="left" vertical="center" indent="2"/>
    </xf>
    <xf numFmtId="0" fontId="10" fillId="0" borderId="34" xfId="0" applyFont="1" applyBorder="1" applyAlignment="1">
      <alignment horizontal="left" vertical="center" indent="2"/>
    </xf>
    <xf numFmtId="0" fontId="10" fillId="0" borderId="40" xfId="0" applyFont="1" applyBorder="1" applyAlignment="1">
      <alignment horizontal="left" vertical="center" indent="2"/>
    </xf>
    <xf numFmtId="0" fontId="10" fillId="0" borderId="0" xfId="0" applyFont="1" applyBorder="1" applyAlignment="1">
      <alignment horizontal="left" vertical="center" indent="2"/>
    </xf>
    <xf numFmtId="0" fontId="10" fillId="0" borderId="13" xfId="0" applyFont="1" applyBorder="1" applyAlignment="1">
      <alignment horizontal="left" vertical="center" indent="2"/>
    </xf>
    <xf numFmtId="0" fontId="10" fillId="0" borderId="38" xfId="0" applyFont="1" applyBorder="1" applyAlignment="1">
      <alignment horizontal="left" vertical="center" indent="2"/>
    </xf>
    <xf numFmtId="0" fontId="10" fillId="0" borderId="35" xfId="0" applyFont="1" applyBorder="1" applyAlignment="1">
      <alignment horizontal="left" vertical="center" indent="2"/>
    </xf>
    <xf numFmtId="0" fontId="10" fillId="0" borderId="36" xfId="0" applyFont="1" applyBorder="1" applyAlignment="1">
      <alignment horizontal="left" vertical="center" indent="2"/>
    </xf>
    <xf numFmtId="0" fontId="9" fillId="0" borderId="39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38" fontId="57" fillId="0" borderId="0" xfId="55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177" fontId="11" fillId="0" borderId="37" xfId="0" applyNumberFormat="1" applyFont="1" applyBorder="1" applyAlignment="1">
      <alignment horizontal="center" vertical="center"/>
    </xf>
    <xf numFmtId="177" fontId="11" fillId="0" borderId="80" xfId="0" applyNumberFormat="1" applyFont="1" applyBorder="1" applyAlignment="1">
      <alignment horizontal="center" vertical="center"/>
    </xf>
    <xf numFmtId="177" fontId="11" fillId="0" borderId="40" xfId="0" applyNumberFormat="1" applyFont="1" applyBorder="1" applyAlignment="1">
      <alignment horizontal="center" vertical="center"/>
    </xf>
    <xf numFmtId="177" fontId="11" fillId="0" borderId="81" xfId="0" applyNumberFormat="1" applyFont="1" applyBorder="1" applyAlignment="1">
      <alignment horizontal="center" vertical="center"/>
    </xf>
    <xf numFmtId="177" fontId="11" fillId="0" borderId="38" xfId="0" applyNumberFormat="1" applyFont="1" applyBorder="1" applyAlignment="1">
      <alignment horizontal="center" vertical="center"/>
    </xf>
    <xf numFmtId="177" fontId="11" fillId="0" borderId="82" xfId="0" applyNumberFormat="1" applyFont="1" applyBorder="1" applyAlignment="1">
      <alignment horizontal="center" vertical="center"/>
    </xf>
    <xf numFmtId="177" fontId="9" fillId="0" borderId="79" xfId="55" applyNumberFormat="1" applyFont="1" applyBorder="1" applyAlignment="1">
      <alignment horizontal="center" vertical="center" shrinkToFit="1"/>
    </xf>
    <xf numFmtId="181" fontId="7" fillId="0" borderId="37" xfId="0" applyNumberFormat="1" applyFont="1" applyBorder="1" applyAlignment="1">
      <alignment horizontal="center" vertical="center"/>
    </xf>
    <xf numFmtId="181" fontId="7" fillId="0" borderId="33" xfId="0" applyNumberFormat="1" applyFont="1" applyBorder="1" applyAlignment="1">
      <alignment horizontal="center" vertical="center"/>
    </xf>
    <xf numFmtId="181" fontId="7" fillId="0" borderId="34" xfId="0" applyNumberFormat="1" applyFont="1" applyBorder="1" applyAlignment="1">
      <alignment horizontal="center" vertical="center"/>
    </xf>
    <xf numFmtId="181" fontId="7" fillId="0" borderId="40" xfId="0" applyNumberFormat="1" applyFont="1" applyBorder="1" applyAlignment="1">
      <alignment horizontal="center" vertical="center"/>
    </xf>
    <xf numFmtId="181" fontId="7" fillId="0" borderId="0" xfId="0" applyNumberFormat="1" applyFont="1" applyBorder="1" applyAlignment="1">
      <alignment horizontal="center" vertical="center"/>
    </xf>
    <xf numFmtId="181" fontId="7" fillId="0" borderId="13" xfId="0" applyNumberFormat="1" applyFont="1" applyBorder="1" applyAlignment="1">
      <alignment horizontal="center" vertical="center"/>
    </xf>
    <xf numFmtId="181" fontId="7" fillId="0" borderId="38" xfId="0" applyNumberFormat="1" applyFont="1" applyBorder="1" applyAlignment="1">
      <alignment horizontal="center" vertical="center"/>
    </xf>
    <xf numFmtId="181" fontId="7" fillId="0" borderId="35" xfId="0" applyNumberFormat="1" applyFont="1" applyBorder="1" applyAlignment="1">
      <alignment horizontal="center" vertical="center"/>
    </xf>
    <xf numFmtId="181" fontId="7" fillId="0" borderId="36" xfId="0" applyNumberFormat="1" applyFont="1" applyBorder="1" applyAlignment="1">
      <alignment horizontal="center" vertical="center"/>
    </xf>
    <xf numFmtId="0" fontId="11" fillId="0" borderId="33" xfId="0" applyFont="1" applyBorder="1" applyAlignment="1">
      <alignment horizontal="left" vertical="center"/>
    </xf>
    <xf numFmtId="0" fontId="9" fillId="0" borderId="78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181" fontId="10" fillId="0" borderId="33" xfId="0" applyNumberFormat="1" applyFont="1" applyBorder="1" applyAlignment="1">
      <alignment horizontal="left" vertical="center" wrapText="1"/>
    </xf>
    <xf numFmtId="181" fontId="10" fillId="0" borderId="80" xfId="0" applyNumberFormat="1" applyFont="1" applyBorder="1" applyAlignment="1">
      <alignment horizontal="left" vertical="center" wrapText="1"/>
    </xf>
    <xf numFmtId="181" fontId="10" fillId="0" borderId="0" xfId="0" applyNumberFormat="1" applyFont="1" applyBorder="1" applyAlignment="1">
      <alignment horizontal="left" vertical="center" wrapText="1"/>
    </xf>
    <xf numFmtId="181" fontId="10" fillId="0" borderId="81" xfId="0" applyNumberFormat="1" applyFont="1" applyBorder="1" applyAlignment="1">
      <alignment horizontal="left" vertical="center" wrapText="1"/>
    </xf>
    <xf numFmtId="181" fontId="10" fillId="0" borderId="35" xfId="0" applyNumberFormat="1" applyFont="1" applyBorder="1" applyAlignment="1">
      <alignment horizontal="left" vertical="center" wrapText="1"/>
    </xf>
    <xf numFmtId="181" fontId="10" fillId="0" borderId="82" xfId="0" applyNumberFormat="1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196" fontId="12" fillId="0" borderId="33" xfId="55" applyNumberFormat="1" applyFont="1" applyBorder="1" applyAlignment="1">
      <alignment horizontal="center" vertical="center" shrinkToFit="1"/>
    </xf>
    <xf numFmtId="177" fontId="12" fillId="0" borderId="37" xfId="55" applyNumberFormat="1" applyFont="1" applyBorder="1" applyAlignment="1">
      <alignment horizontal="center" vertical="center" shrinkToFit="1"/>
    </xf>
    <xf numFmtId="177" fontId="12" fillId="0" borderId="33" xfId="55" applyNumberFormat="1" applyFont="1" applyBorder="1" applyAlignment="1">
      <alignment horizontal="center" vertical="center" shrinkToFit="1"/>
    </xf>
    <xf numFmtId="177" fontId="12" fillId="0" borderId="34" xfId="55" applyNumberFormat="1" applyFont="1" applyBorder="1" applyAlignment="1">
      <alignment horizontal="center" vertical="center" shrinkToFit="1"/>
    </xf>
    <xf numFmtId="177" fontId="12" fillId="0" borderId="38" xfId="55" applyNumberFormat="1" applyFont="1" applyBorder="1" applyAlignment="1">
      <alignment horizontal="center" vertical="center" shrinkToFit="1"/>
    </xf>
    <xf numFmtId="177" fontId="12" fillId="0" borderId="35" xfId="55" applyNumberFormat="1" applyFont="1" applyBorder="1" applyAlignment="1">
      <alignment horizontal="center" vertical="center" shrinkToFit="1"/>
    </xf>
    <xf numFmtId="177" fontId="12" fillId="0" borderId="36" xfId="55" applyNumberFormat="1" applyFont="1" applyBorder="1" applyAlignment="1">
      <alignment horizontal="center" vertical="center" shrinkToFit="1"/>
    </xf>
    <xf numFmtId="177" fontId="12" fillId="0" borderId="41" xfId="55" applyNumberFormat="1" applyFont="1" applyBorder="1" applyAlignment="1">
      <alignment horizontal="center" vertical="center" shrinkToFit="1"/>
    </xf>
    <xf numFmtId="177" fontId="12" fillId="0" borderId="26" xfId="55" applyNumberFormat="1" applyFont="1" applyBorder="1" applyAlignment="1">
      <alignment horizontal="center" vertical="center" shrinkToFit="1"/>
    </xf>
    <xf numFmtId="177" fontId="12" fillId="0" borderId="27" xfId="55" applyNumberFormat="1" applyFont="1" applyBorder="1" applyAlignment="1">
      <alignment horizontal="center" vertical="center" shrinkToFit="1"/>
    </xf>
    <xf numFmtId="9" fontId="12" fillId="0" borderId="35" xfId="45" applyFont="1" applyBorder="1" applyAlignment="1">
      <alignment horizontal="center" vertical="center" shrinkToFit="1"/>
    </xf>
    <xf numFmtId="177" fontId="12" fillId="0" borderId="89" xfId="55" applyNumberFormat="1" applyFont="1" applyBorder="1" applyAlignment="1">
      <alignment horizontal="center" vertical="center" shrinkToFit="1"/>
    </xf>
    <xf numFmtId="177" fontId="12" fillId="0" borderId="24" xfId="55" applyNumberFormat="1" applyFont="1" applyBorder="1" applyAlignment="1">
      <alignment horizontal="center" vertical="center" shrinkToFit="1"/>
    </xf>
    <xf numFmtId="177" fontId="12" fillId="0" borderId="25" xfId="55" applyNumberFormat="1" applyFont="1" applyBorder="1" applyAlignment="1">
      <alignment horizontal="center" vertical="center" shrinkToFit="1"/>
    </xf>
    <xf numFmtId="197" fontId="12" fillId="0" borderId="33" xfId="55" applyNumberFormat="1" applyFont="1" applyBorder="1" applyAlignment="1">
      <alignment horizontal="center" vertical="center" shrinkToFit="1"/>
    </xf>
    <xf numFmtId="178" fontId="12" fillId="0" borderId="35" xfId="55" applyNumberFormat="1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80" fontId="12" fillId="0" borderId="14" xfId="55" applyNumberFormat="1" applyFont="1" applyBorder="1" applyAlignment="1">
      <alignment horizontal="center" vertical="center"/>
    </xf>
    <xf numFmtId="180" fontId="12" fillId="0" borderId="15" xfId="55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left" vertical="center" shrinkToFit="1"/>
    </xf>
    <xf numFmtId="177" fontId="18" fillId="0" borderId="33" xfId="55" applyNumberFormat="1" applyFont="1" applyBorder="1" applyAlignment="1">
      <alignment horizontal="center" vertical="center" shrinkToFit="1"/>
    </xf>
    <xf numFmtId="177" fontId="18" fillId="0" borderId="34" xfId="55" applyNumberFormat="1" applyFont="1" applyBorder="1" applyAlignment="1">
      <alignment horizontal="center" vertical="center" shrinkToFit="1"/>
    </xf>
    <xf numFmtId="177" fontId="12" fillId="0" borderId="14" xfId="55" applyNumberFormat="1" applyFont="1" applyBorder="1" applyAlignment="1">
      <alignment horizontal="center" vertical="center"/>
    </xf>
    <xf numFmtId="177" fontId="12" fillId="0" borderId="15" xfId="55" applyNumberFormat="1" applyFont="1" applyBorder="1" applyAlignment="1">
      <alignment horizontal="center" vertical="center"/>
    </xf>
    <xf numFmtId="0" fontId="12" fillId="0" borderId="89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177" fontId="18" fillId="0" borderId="38" xfId="55" applyNumberFormat="1" applyFont="1" applyBorder="1" applyAlignment="1">
      <alignment horizontal="center" vertical="center" shrinkToFit="1"/>
    </xf>
    <xf numFmtId="177" fontId="18" fillId="0" borderId="35" xfId="55" applyNumberFormat="1" applyFont="1" applyBorder="1" applyAlignment="1">
      <alignment horizontal="center" vertical="center" shrinkToFit="1"/>
    </xf>
    <xf numFmtId="177" fontId="18" fillId="0" borderId="36" xfId="55" applyNumberFormat="1" applyFont="1" applyBorder="1" applyAlignment="1">
      <alignment horizontal="center" vertical="center" shrinkToFit="1"/>
    </xf>
    <xf numFmtId="198" fontId="12" fillId="0" borderId="35" xfId="45" applyNumberFormat="1" applyFont="1" applyBorder="1" applyAlignment="1">
      <alignment horizontal="center" vertical="center" shrinkToFit="1"/>
    </xf>
    <xf numFmtId="0" fontId="21" fillId="0" borderId="71" xfId="78" applyBorder="1" applyAlignment="1">
      <alignment horizontal="center"/>
    </xf>
    <xf numFmtId="0" fontId="21" fillId="0" borderId="91" xfId="78" applyBorder="1" applyAlignment="1">
      <alignment horizontal="center"/>
    </xf>
    <xf numFmtId="0" fontId="21" fillId="0" borderId="92" xfId="78" applyBorder="1" applyAlignment="1">
      <alignment horizontal="center"/>
    </xf>
    <xf numFmtId="0" fontId="21" fillId="0" borderId="29" xfId="78" applyNumberFormat="1" applyFont="1" applyFill="1" applyBorder="1" applyAlignment="1">
      <alignment horizontal="center" vertical="center"/>
    </xf>
    <xf numFmtId="0" fontId="21" fillId="0" borderId="90" xfId="78" applyNumberFormat="1" applyFont="1" applyFill="1" applyBorder="1" applyAlignment="1">
      <alignment horizontal="center" vertical="center"/>
    </xf>
    <xf numFmtId="0" fontId="49" fillId="0" borderId="0" xfId="78" applyNumberFormat="1" applyFont="1" applyFill="1" applyBorder="1" applyAlignment="1" applyProtection="1">
      <alignment horizontal="left" indent="1"/>
    </xf>
    <xf numFmtId="0" fontId="21" fillId="0" borderId="77" xfId="78" applyBorder="1" applyAlignment="1">
      <alignment horizontal="center" vertical="center"/>
    </xf>
    <xf numFmtId="0" fontId="21" fillId="0" borderId="76" xfId="78" applyBorder="1" applyAlignment="1">
      <alignment horizontal="center" vertical="center"/>
    </xf>
    <xf numFmtId="0" fontId="21" fillId="0" borderId="12" xfId="78" applyBorder="1" applyAlignment="1">
      <alignment horizontal="center" vertical="center"/>
    </xf>
    <xf numFmtId="0" fontId="21" fillId="0" borderId="50" xfId="78" applyBorder="1" applyAlignment="1">
      <alignment horizontal="center" vertical="center"/>
    </xf>
    <xf numFmtId="0" fontId="21" fillId="0" borderId="69" xfId="78" applyBorder="1" applyAlignment="1">
      <alignment horizontal="center"/>
    </xf>
    <xf numFmtId="0" fontId="21" fillId="0" borderId="59" xfId="78" applyBorder="1" applyAlignment="1">
      <alignment horizontal="center"/>
    </xf>
    <xf numFmtId="0" fontId="21" fillId="0" borderId="62" xfId="78" applyBorder="1" applyAlignment="1">
      <alignment horizontal="center"/>
    </xf>
  </cellXfs>
  <cellStyles count="84">
    <cellStyle name="æØè [0.00]" xfId="1"/>
    <cellStyle name="ÊÝ [0.00]" xfId="2"/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Calc Currency (0)" xfId="21"/>
    <cellStyle name="Comma [0]_laroux" xfId="22"/>
    <cellStyle name="Comma_laroux" xfId="23"/>
    <cellStyle name="Currency [0]_laroux" xfId="24"/>
    <cellStyle name="Currency_laroux" xfId="25"/>
    <cellStyle name="entry" xfId="26"/>
    <cellStyle name="Header1" xfId="27"/>
    <cellStyle name="Header2" xfId="28"/>
    <cellStyle name="Normal - Style1" xfId="29"/>
    <cellStyle name="Normal_#18-Internet" xfId="30"/>
    <cellStyle name="price" xfId="31"/>
    <cellStyle name="revised" xfId="32"/>
    <cellStyle name="section" xfId="33"/>
    <cellStyle name="subhead" xfId="34"/>
    <cellStyle name="title" xfId="35"/>
    <cellStyle name="アクセント 1 2" xfId="36"/>
    <cellStyle name="アクセント 2 2" xfId="37"/>
    <cellStyle name="アクセント 3 2" xfId="38"/>
    <cellStyle name="アクセント 4 2" xfId="39"/>
    <cellStyle name="アクセント 5 2" xfId="40"/>
    <cellStyle name="アクセント 6 2" xfId="41"/>
    <cellStyle name="タイトル 2" xfId="42"/>
    <cellStyle name="チェック セル 2" xfId="43"/>
    <cellStyle name="どちらでもない 2" xfId="44"/>
    <cellStyle name="パーセント" xfId="45" builtinId="5"/>
    <cellStyle name="メモ 2" xfId="46"/>
    <cellStyle name="リンク セル 2" xfId="47"/>
    <cellStyle name="悪い 2" xfId="48"/>
    <cellStyle name="会社名" xfId="49"/>
    <cellStyle name="会社名 2" xfId="50"/>
    <cellStyle name="計算 2" xfId="51"/>
    <cellStyle name="警告文 2" xfId="52"/>
    <cellStyle name="桁区切り" xfId="53" builtinId="6"/>
    <cellStyle name="桁区切り 2" xfId="54"/>
    <cellStyle name="桁区切り 2 2" xfId="55"/>
    <cellStyle name="桁区切り 3" xfId="56"/>
    <cellStyle name="桁区切り 4" xfId="57"/>
    <cellStyle name="見出し 1 2" xfId="58"/>
    <cellStyle name="見出し 2 2" xfId="59"/>
    <cellStyle name="見出し 3 2" xfId="60"/>
    <cellStyle name="見出し 4 2" xfId="61"/>
    <cellStyle name="集計 2" xfId="62"/>
    <cellStyle name="出力 2" xfId="63"/>
    <cellStyle name="数量" xfId="64"/>
    <cellStyle name="数量 2" xfId="65"/>
    <cellStyle name="説明文 2" xfId="66"/>
    <cellStyle name="入力 2" xfId="67"/>
    <cellStyle name="標準" xfId="0" builtinId="0"/>
    <cellStyle name="標準 10" xfId="68"/>
    <cellStyle name="標準 2" xfId="69"/>
    <cellStyle name="標準 2 2" xfId="70"/>
    <cellStyle name="標準 3" xfId="71"/>
    <cellStyle name="標準 3 2" xfId="72"/>
    <cellStyle name="標準 4" xfId="73"/>
    <cellStyle name="標準 4 2" xfId="74"/>
    <cellStyle name="標準 5" xfId="75"/>
    <cellStyle name="標準 6" xfId="76"/>
    <cellStyle name="標準 7" xfId="77"/>
    <cellStyle name="標準 8" xfId="78"/>
    <cellStyle name="標準_上野市" xfId="79"/>
    <cellStyle name="標準２" xfId="80"/>
    <cellStyle name="標準A" xfId="81"/>
    <cellStyle name="未定義" xfId="82"/>
    <cellStyle name="良い 2" xfId="83"/>
  </cellStyles>
  <dxfs count="5"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-DRIVE\&#23433;&#20117;&#24314;&#31689;\&#36861;&#21152;&#22806;&#28317;&#24037;&#20107;\&#26716;&#30010;&#25913;&#31689;&#31354;&#35519;&#24037;&#2010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000&#20445;&#23384;&#29992;DAT\&#21517;&#24373;&#24066;\20120321&#65393;&#65412;&#65438;&#65418;&#65438;&#65437;&#65405;&#65402;&#65392;&#65420;&#65439;ADS&#65422;&#65392;&#65433;1F&#31354;&#35519;\2&#27231;&#26800;\&#31309;&#31639;\&#27231;&#26800;&#20195;&#20385;&#34920;2012.1&#65288;&#21517;&#24373;AD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hcppc1\public1\&#35211;&#31309;\2004\&#12365;\&#12365;&#12425;&#12417;&#12365;&#24037;&#25151;&#38738;&#23665;&#20998;&#22580;\&#12365;&#12425;&#12417;&#12365;&#20869;&#35379;&#26360;&#65288;&#27231;&#26800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-DRIVE\&#23433;&#20117;&#24314;&#31689;\&#36861;&#21152;&#22806;&#28317;&#24037;&#20107;\&#26716;&#30010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L388\share\D-DRIVE\&#23433;&#20117;&#24314;&#31689;\&#36861;&#21152;&#22806;&#28317;&#24037;&#20107;\&#26716;&#30010;&#25913;&#31689;&#31354;&#35519;&#24037;&#20107;(&#26032;&#20869;&#35379;)&#25511;&#12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-DRIVE\&#23433;&#20117;&#24314;&#31689;\&#36861;&#21152;&#22806;&#28317;&#24037;&#20107;\&#26716;&#30010;&#25913;&#31689;&#31354;&#35519;&#24037;&#20107;(&#26032;&#20869;&#35379;)&#25511;&#1236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8609/Desktop/&#9670;&#38651;&#27671;&#20195;&#2038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保温"/>
      <sheetName val="保温-A"/>
      <sheetName val="はつり貫通"/>
      <sheetName val="基礎工事費"/>
      <sheetName val="天井開口"/>
      <sheetName val="既設切断接続"/>
      <sheetName val="二次側配線（事務室）"/>
      <sheetName val="撤去費 (事務室）"/>
      <sheetName val="処分 (事務室） "/>
      <sheetName val="既設切断接続 (2)"/>
      <sheetName val="二次側配線 (研修室大)"/>
      <sheetName val="撤去費 (研修室 (大)"/>
      <sheetName val="処分 (研修室大）"/>
      <sheetName val="既設切断接続 (3)"/>
      <sheetName val="二次側配線 (研修室小)"/>
      <sheetName val="撤去費 (研修室 (小)"/>
      <sheetName val="処分 (研修室小）"/>
      <sheetName val="既設切断接続 (4)"/>
      <sheetName val="二次側配線 (楽屋(1)"/>
      <sheetName val="撤去費 (楽屋 (1)"/>
      <sheetName val="機器搬出費"/>
      <sheetName val="処分 (楽屋（1）"/>
      <sheetName val="カタログ単価表"/>
      <sheetName val="見積比較表"/>
      <sheetName val="複合単価表"/>
      <sheetName val="単価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4">
          <cell r="P4" t="str">
            <v>貫通</v>
          </cell>
          <cell r="Q4" t="str">
            <v>ｺﾝｸﾘｰﾄ厚さ</v>
          </cell>
          <cell r="R4" t="str">
            <v>特殊作業員</v>
          </cell>
        </row>
        <row r="5">
          <cell r="P5" t="str">
            <v>口径</v>
          </cell>
          <cell r="Q5" t="str">
            <v>（mm）</v>
          </cell>
          <cell r="R5" t="str">
            <v>(人)</v>
          </cell>
        </row>
        <row r="6">
          <cell r="O6">
            <v>50150</v>
          </cell>
          <cell r="P6" t="str">
            <v>50φ</v>
          </cell>
          <cell r="Q6" t="str">
            <v>150</v>
          </cell>
          <cell r="R6">
            <v>0.24</v>
          </cell>
        </row>
        <row r="7">
          <cell r="O7">
            <v>50200</v>
          </cell>
          <cell r="P7" t="str">
            <v>50φ</v>
          </cell>
          <cell r="Q7" t="str">
            <v>200</v>
          </cell>
          <cell r="R7">
            <v>0.32</v>
          </cell>
        </row>
        <row r="8">
          <cell r="O8">
            <v>50250</v>
          </cell>
          <cell r="P8" t="str">
            <v>50φ</v>
          </cell>
          <cell r="Q8" t="str">
            <v>250</v>
          </cell>
          <cell r="R8">
            <v>0.4</v>
          </cell>
        </row>
        <row r="9">
          <cell r="O9">
            <v>50300</v>
          </cell>
          <cell r="P9" t="str">
            <v>50φ</v>
          </cell>
          <cell r="Q9" t="str">
            <v>300</v>
          </cell>
          <cell r="R9">
            <v>0.48</v>
          </cell>
        </row>
        <row r="10">
          <cell r="O10">
            <v>50350</v>
          </cell>
          <cell r="P10" t="str">
            <v>50φ</v>
          </cell>
          <cell r="Q10" t="str">
            <v>350</v>
          </cell>
          <cell r="R10">
            <v>0.56000000000000005</v>
          </cell>
        </row>
        <row r="11">
          <cell r="O11">
            <v>50400</v>
          </cell>
          <cell r="P11" t="str">
            <v>50φ</v>
          </cell>
          <cell r="Q11" t="str">
            <v>400</v>
          </cell>
          <cell r="R11">
            <v>0.64</v>
          </cell>
        </row>
        <row r="12">
          <cell r="O12">
            <v>50450</v>
          </cell>
          <cell r="P12" t="str">
            <v>50φ</v>
          </cell>
          <cell r="Q12" t="str">
            <v>450</v>
          </cell>
          <cell r="R12">
            <v>0.72</v>
          </cell>
        </row>
        <row r="13">
          <cell r="O13">
            <v>50500</v>
          </cell>
          <cell r="P13" t="str">
            <v>50φ</v>
          </cell>
          <cell r="Q13" t="str">
            <v>500</v>
          </cell>
          <cell r="R13">
            <v>0.8</v>
          </cell>
        </row>
        <row r="14">
          <cell r="O14">
            <v>75150</v>
          </cell>
          <cell r="P14" t="str">
            <v>75φ</v>
          </cell>
          <cell r="Q14" t="str">
            <v>150</v>
          </cell>
          <cell r="R14">
            <v>0.28000000000000003</v>
          </cell>
        </row>
        <row r="15">
          <cell r="O15">
            <v>75200</v>
          </cell>
          <cell r="P15" t="str">
            <v>75φ</v>
          </cell>
          <cell r="Q15" t="str">
            <v>200</v>
          </cell>
          <cell r="R15">
            <v>0.38</v>
          </cell>
        </row>
        <row r="16">
          <cell r="O16">
            <v>75250</v>
          </cell>
          <cell r="P16" t="str">
            <v>75φ</v>
          </cell>
          <cell r="Q16" t="str">
            <v>250</v>
          </cell>
          <cell r="R16">
            <v>0.47</v>
          </cell>
        </row>
        <row r="17">
          <cell r="O17">
            <v>75300</v>
          </cell>
          <cell r="P17" t="str">
            <v>75φ</v>
          </cell>
          <cell r="Q17" t="str">
            <v>300</v>
          </cell>
          <cell r="R17">
            <v>0.56999999999999995</v>
          </cell>
        </row>
        <row r="18">
          <cell r="O18">
            <v>75350</v>
          </cell>
          <cell r="P18" t="str">
            <v>75φ</v>
          </cell>
          <cell r="Q18" t="str">
            <v>350</v>
          </cell>
          <cell r="R18">
            <v>0.67</v>
          </cell>
        </row>
        <row r="19">
          <cell r="O19">
            <v>75400</v>
          </cell>
          <cell r="P19" t="str">
            <v>75φ</v>
          </cell>
          <cell r="Q19" t="str">
            <v>400</v>
          </cell>
          <cell r="R19">
            <v>0.76</v>
          </cell>
        </row>
        <row r="20">
          <cell r="O20">
            <v>75450</v>
          </cell>
          <cell r="P20" t="str">
            <v>75φ</v>
          </cell>
          <cell r="Q20" t="str">
            <v>450</v>
          </cell>
          <cell r="R20">
            <v>0.86</v>
          </cell>
        </row>
        <row r="21">
          <cell r="O21">
            <v>75500</v>
          </cell>
          <cell r="P21" t="str">
            <v>75φ</v>
          </cell>
          <cell r="Q21" t="str">
            <v>500</v>
          </cell>
          <cell r="R21">
            <v>0.96</v>
          </cell>
        </row>
        <row r="22">
          <cell r="O22">
            <v>100150</v>
          </cell>
          <cell r="P22" t="str">
            <v>100φ</v>
          </cell>
          <cell r="Q22" t="str">
            <v>150</v>
          </cell>
          <cell r="R22">
            <v>0.32</v>
          </cell>
        </row>
        <row r="23">
          <cell r="O23">
            <v>100200</v>
          </cell>
          <cell r="P23" t="str">
            <v>100φ</v>
          </cell>
          <cell r="Q23" t="str">
            <v>200</v>
          </cell>
          <cell r="R23">
            <v>0.42</v>
          </cell>
        </row>
        <row r="24">
          <cell r="O24">
            <v>100250</v>
          </cell>
          <cell r="P24" t="str">
            <v>100φ</v>
          </cell>
          <cell r="Q24" t="str">
            <v>250</v>
          </cell>
          <cell r="R24">
            <v>0.53</v>
          </cell>
        </row>
        <row r="25">
          <cell r="O25">
            <v>100300</v>
          </cell>
          <cell r="P25" t="str">
            <v>100φ</v>
          </cell>
          <cell r="Q25" t="str">
            <v>300</v>
          </cell>
          <cell r="R25">
            <v>0.63</v>
          </cell>
        </row>
        <row r="26">
          <cell r="O26">
            <v>100350</v>
          </cell>
          <cell r="P26" t="str">
            <v>100φ</v>
          </cell>
          <cell r="Q26" t="str">
            <v>350</v>
          </cell>
          <cell r="R26">
            <v>0.74</v>
          </cell>
        </row>
        <row r="27">
          <cell r="O27">
            <v>100400</v>
          </cell>
          <cell r="P27" t="str">
            <v>100φ</v>
          </cell>
          <cell r="Q27" t="str">
            <v>400</v>
          </cell>
          <cell r="R27">
            <v>0.84</v>
          </cell>
        </row>
        <row r="28">
          <cell r="E28" t="str">
            <v>口径</v>
          </cell>
          <cell r="F28" t="str">
            <v>①黒・露出</v>
          </cell>
          <cell r="G28" t="str">
            <v>②黒・裸管</v>
          </cell>
          <cell r="H28" t="str">
            <v>20ｍｍ</v>
          </cell>
          <cell r="I28" t="str">
            <v>25ｍｍ</v>
          </cell>
          <cell r="J28" t="str">
            <v>30ｍｍ</v>
          </cell>
          <cell r="K28" t="str">
            <v>40ｍｍ</v>
          </cell>
          <cell r="L28" t="str">
            <v>③白・露出</v>
          </cell>
          <cell r="M28" t="str">
            <v>④白・土中</v>
          </cell>
          <cell r="O28">
            <v>100450</v>
          </cell>
          <cell r="P28" t="str">
            <v>100φ</v>
          </cell>
          <cell r="Q28" t="str">
            <v>450</v>
          </cell>
          <cell r="R28">
            <v>0.95</v>
          </cell>
        </row>
        <row r="29">
          <cell r="E29">
            <v>15</v>
          </cell>
          <cell r="F29">
            <v>480</v>
          </cell>
          <cell r="G29">
            <v>510</v>
          </cell>
          <cell r="H29">
            <v>510</v>
          </cell>
          <cell r="I29">
            <v>100500</v>
          </cell>
          <cell r="J29" t="str">
            <v>100φ</v>
          </cell>
          <cell r="K29" t="str">
            <v>500</v>
          </cell>
          <cell r="L29">
            <v>470</v>
          </cell>
          <cell r="O29">
            <v>100500</v>
          </cell>
          <cell r="P29" t="str">
            <v>100φ</v>
          </cell>
          <cell r="Q29" t="str">
            <v>500</v>
          </cell>
          <cell r="R29">
            <v>1.06</v>
          </cell>
        </row>
        <row r="30">
          <cell r="E30">
            <v>20</v>
          </cell>
          <cell r="F30">
            <v>510</v>
          </cell>
          <cell r="G30">
            <v>290</v>
          </cell>
          <cell r="H30">
            <v>530</v>
          </cell>
          <cell r="I30">
            <v>590</v>
          </cell>
          <cell r="J30">
            <v>640</v>
          </cell>
          <cell r="K30">
            <v>490</v>
          </cell>
          <cell r="L30">
            <v>490</v>
          </cell>
          <cell r="M30">
            <v>310</v>
          </cell>
          <cell r="O30">
            <v>125150</v>
          </cell>
          <cell r="P30" t="str">
            <v>125φ</v>
          </cell>
          <cell r="Q30" t="str">
            <v>150</v>
          </cell>
          <cell r="R30">
            <v>0.37</v>
          </cell>
        </row>
        <row r="31">
          <cell r="E31">
            <v>25</v>
          </cell>
          <cell r="F31">
            <v>550</v>
          </cell>
          <cell r="G31">
            <v>310</v>
          </cell>
          <cell r="H31">
            <v>570</v>
          </cell>
          <cell r="I31">
            <v>630</v>
          </cell>
          <cell r="J31">
            <v>660</v>
          </cell>
          <cell r="K31">
            <v>530</v>
          </cell>
          <cell r="L31">
            <v>530</v>
          </cell>
          <cell r="M31" t="str">
            <v>125φ</v>
          </cell>
          <cell r="O31">
            <v>125200</v>
          </cell>
          <cell r="P31" t="str">
            <v>125φ</v>
          </cell>
          <cell r="Q31" t="str">
            <v>200</v>
          </cell>
          <cell r="R31">
            <v>0.49</v>
          </cell>
        </row>
        <row r="32">
          <cell r="E32">
            <v>32</v>
          </cell>
          <cell r="F32">
            <v>610</v>
          </cell>
          <cell r="G32">
            <v>630</v>
          </cell>
          <cell r="H32">
            <v>630</v>
          </cell>
          <cell r="I32">
            <v>660</v>
          </cell>
          <cell r="J32">
            <v>720</v>
          </cell>
          <cell r="K32">
            <v>810</v>
          </cell>
          <cell r="L32">
            <v>580</v>
          </cell>
          <cell r="M32" t="str">
            <v>125φ</v>
          </cell>
          <cell r="O32">
            <v>125250</v>
          </cell>
          <cell r="P32" t="str">
            <v>125φ</v>
          </cell>
          <cell r="Q32" t="str">
            <v>250</v>
          </cell>
          <cell r="R32">
            <v>0.62</v>
          </cell>
        </row>
        <row r="33">
          <cell r="E33">
            <v>40</v>
          </cell>
          <cell r="F33">
            <v>640</v>
          </cell>
          <cell r="G33">
            <v>640</v>
          </cell>
          <cell r="H33">
            <v>640</v>
          </cell>
          <cell r="I33">
            <v>680</v>
          </cell>
          <cell r="J33">
            <v>740</v>
          </cell>
          <cell r="K33">
            <v>850</v>
          </cell>
          <cell r="L33">
            <v>600</v>
          </cell>
          <cell r="M33" t="str">
            <v>125φ</v>
          </cell>
          <cell r="O33">
            <v>125300</v>
          </cell>
          <cell r="P33" t="str">
            <v>125φ</v>
          </cell>
          <cell r="Q33" t="str">
            <v>300</v>
          </cell>
          <cell r="R33">
            <v>0.74</v>
          </cell>
        </row>
        <row r="34">
          <cell r="E34">
            <v>50</v>
          </cell>
          <cell r="F34">
            <v>700</v>
          </cell>
          <cell r="G34">
            <v>390</v>
          </cell>
          <cell r="H34">
            <v>700</v>
          </cell>
          <cell r="I34">
            <v>750</v>
          </cell>
          <cell r="J34">
            <v>810</v>
          </cell>
          <cell r="K34">
            <v>900</v>
          </cell>
          <cell r="L34">
            <v>660</v>
          </cell>
          <cell r="M34">
            <v>440</v>
          </cell>
          <cell r="O34">
            <v>125350</v>
          </cell>
          <cell r="P34" t="str">
            <v>125φ</v>
          </cell>
          <cell r="Q34" t="str">
            <v>350</v>
          </cell>
          <cell r="R34">
            <v>0.86</v>
          </cell>
        </row>
        <row r="35">
          <cell r="E35">
            <v>65</v>
          </cell>
          <cell r="F35">
            <v>810</v>
          </cell>
          <cell r="G35">
            <v>770</v>
          </cell>
          <cell r="H35">
            <v>770</v>
          </cell>
          <cell r="I35">
            <v>830</v>
          </cell>
          <cell r="J35">
            <v>870</v>
          </cell>
          <cell r="K35">
            <v>980</v>
          </cell>
          <cell r="L35">
            <v>750</v>
          </cell>
          <cell r="M35" t="str">
            <v>125φ</v>
          </cell>
          <cell r="O35">
            <v>125400</v>
          </cell>
          <cell r="P35" t="str">
            <v>125φ</v>
          </cell>
          <cell r="Q35" t="str">
            <v>400</v>
          </cell>
          <cell r="R35">
            <v>0.99</v>
          </cell>
        </row>
        <row r="36">
          <cell r="E36">
            <v>80</v>
          </cell>
          <cell r="F36">
            <v>870</v>
          </cell>
          <cell r="G36">
            <v>850</v>
          </cell>
          <cell r="H36">
            <v>850</v>
          </cell>
          <cell r="I36">
            <v>880</v>
          </cell>
          <cell r="J36">
            <v>940</v>
          </cell>
          <cell r="K36">
            <v>1030</v>
          </cell>
          <cell r="L36">
            <v>810</v>
          </cell>
          <cell r="M36" t="str">
            <v>125φ</v>
          </cell>
          <cell r="O36">
            <v>125450</v>
          </cell>
          <cell r="P36" t="str">
            <v>125φ</v>
          </cell>
          <cell r="Q36" t="str">
            <v>450</v>
          </cell>
          <cell r="R36">
            <v>1.1100000000000001</v>
          </cell>
        </row>
        <row r="37">
          <cell r="E37">
            <v>100</v>
          </cell>
          <cell r="F37">
            <v>1020</v>
          </cell>
          <cell r="G37">
            <v>560</v>
          </cell>
          <cell r="H37">
            <v>960</v>
          </cell>
          <cell r="I37">
            <v>1010</v>
          </cell>
          <cell r="J37">
            <v>1070</v>
          </cell>
          <cell r="K37">
            <v>1160</v>
          </cell>
          <cell r="L37">
            <v>950</v>
          </cell>
          <cell r="M37">
            <v>660</v>
          </cell>
          <cell r="O37">
            <v>125500</v>
          </cell>
          <cell r="P37" t="str">
            <v>125φ</v>
          </cell>
          <cell r="Q37" t="str">
            <v>500</v>
          </cell>
          <cell r="R37">
            <v>1.24</v>
          </cell>
        </row>
        <row r="38">
          <cell r="E38">
            <v>125</v>
          </cell>
          <cell r="F38">
            <v>1170</v>
          </cell>
          <cell r="G38">
            <v>1090</v>
          </cell>
          <cell r="H38">
            <v>1090</v>
          </cell>
          <cell r="I38">
            <v>1140</v>
          </cell>
          <cell r="J38">
            <v>1180</v>
          </cell>
          <cell r="K38">
            <v>1290</v>
          </cell>
          <cell r="L38">
            <v>1080</v>
          </cell>
          <cell r="M38" t="str">
            <v>150φ</v>
          </cell>
          <cell r="O38">
            <v>150150</v>
          </cell>
          <cell r="P38" t="str">
            <v>150φ</v>
          </cell>
          <cell r="Q38" t="str">
            <v>150</v>
          </cell>
          <cell r="R38">
            <v>0.45</v>
          </cell>
        </row>
        <row r="39">
          <cell r="E39">
            <v>150</v>
          </cell>
          <cell r="F39">
            <v>1330</v>
          </cell>
          <cell r="G39">
            <v>710</v>
          </cell>
          <cell r="H39">
            <v>1220</v>
          </cell>
          <cell r="I39">
            <v>1250</v>
          </cell>
          <cell r="J39">
            <v>1310</v>
          </cell>
          <cell r="K39">
            <v>1400</v>
          </cell>
          <cell r="L39">
            <v>1210</v>
          </cell>
          <cell r="M39">
            <v>850</v>
          </cell>
          <cell r="O39">
            <v>150200</v>
          </cell>
          <cell r="P39" t="str">
            <v>150φ</v>
          </cell>
          <cell r="Q39" t="str">
            <v>200</v>
          </cell>
          <cell r="R39">
            <v>0.6</v>
          </cell>
        </row>
        <row r="40">
          <cell r="E40">
            <v>200</v>
          </cell>
          <cell r="F40">
            <v>1610</v>
          </cell>
          <cell r="G40">
            <v>880</v>
          </cell>
          <cell r="H40">
            <v>1550</v>
          </cell>
          <cell r="I40">
            <v>1670</v>
          </cell>
          <cell r="J40">
            <v>1550</v>
          </cell>
          <cell r="K40">
            <v>1670</v>
          </cell>
          <cell r="L40">
            <v>1460</v>
          </cell>
          <cell r="M40">
            <v>1060</v>
          </cell>
          <cell r="O40">
            <v>150250</v>
          </cell>
          <cell r="P40" t="str">
            <v>150φ</v>
          </cell>
          <cell r="Q40" t="str">
            <v>250</v>
          </cell>
          <cell r="R40">
            <v>0.75</v>
          </cell>
        </row>
        <row r="41">
          <cell r="E41">
            <v>5200</v>
          </cell>
          <cell r="F41" t="str">
            <v>50ﾐﾘ</v>
          </cell>
          <cell r="G41">
            <v>1700</v>
          </cell>
          <cell r="H41">
            <v>150300</v>
          </cell>
          <cell r="I41" t="str">
            <v>150φ</v>
          </cell>
          <cell r="J41" t="str">
            <v>50ﾐﾘ</v>
          </cell>
          <cell r="K41">
            <v>1700</v>
          </cell>
          <cell r="O41">
            <v>150300</v>
          </cell>
          <cell r="P41" t="str">
            <v>150φ</v>
          </cell>
          <cell r="Q41" t="str">
            <v>300</v>
          </cell>
          <cell r="R41">
            <v>0.9</v>
          </cell>
        </row>
        <row r="42">
          <cell r="E42">
            <v>5250</v>
          </cell>
          <cell r="F42" t="str">
            <v>50ﾐﾘ</v>
          </cell>
          <cell r="G42">
            <v>1990</v>
          </cell>
          <cell r="H42">
            <v>150350</v>
          </cell>
          <cell r="I42" t="str">
            <v>150φ</v>
          </cell>
          <cell r="J42" t="str">
            <v>50ﾐﾘ</v>
          </cell>
          <cell r="K42">
            <v>1990</v>
          </cell>
          <cell r="O42">
            <v>150350</v>
          </cell>
          <cell r="P42" t="str">
            <v>150φ</v>
          </cell>
          <cell r="Q42" t="str">
            <v>350</v>
          </cell>
          <cell r="R42">
            <v>1.05</v>
          </cell>
        </row>
        <row r="43">
          <cell r="O43">
            <v>150400</v>
          </cell>
          <cell r="P43" t="str">
            <v>150φ</v>
          </cell>
          <cell r="Q43" t="str">
            <v>400</v>
          </cell>
          <cell r="R43">
            <v>1.2</v>
          </cell>
        </row>
        <row r="44">
          <cell r="O44">
            <v>150450</v>
          </cell>
          <cell r="P44" t="str">
            <v>150φ</v>
          </cell>
          <cell r="Q44" t="str">
            <v>450</v>
          </cell>
          <cell r="R44">
            <v>1.35</v>
          </cell>
        </row>
        <row r="45">
          <cell r="O45">
            <v>150500</v>
          </cell>
          <cell r="P45" t="str">
            <v>150φ</v>
          </cell>
          <cell r="Q45" t="str">
            <v>500</v>
          </cell>
          <cell r="R45">
            <v>1.51</v>
          </cell>
        </row>
        <row r="46">
          <cell r="O46">
            <v>175150</v>
          </cell>
          <cell r="P46" t="str">
            <v>175φ</v>
          </cell>
          <cell r="Q46" t="str">
            <v>150</v>
          </cell>
          <cell r="R46">
            <v>0.55000000000000004</v>
          </cell>
        </row>
        <row r="47">
          <cell r="O47">
            <v>175200</v>
          </cell>
          <cell r="P47" t="str">
            <v>175φ</v>
          </cell>
          <cell r="Q47" t="str">
            <v>200</v>
          </cell>
          <cell r="R47">
            <v>0.73</v>
          </cell>
        </row>
        <row r="48">
          <cell r="O48">
            <v>175250</v>
          </cell>
          <cell r="P48" t="str">
            <v>175φ</v>
          </cell>
          <cell r="Q48" t="str">
            <v>250</v>
          </cell>
          <cell r="R48">
            <v>0.92</v>
          </cell>
        </row>
        <row r="49">
          <cell r="O49">
            <v>175300</v>
          </cell>
          <cell r="P49" t="str">
            <v>175φ</v>
          </cell>
          <cell r="Q49" t="str">
            <v>300</v>
          </cell>
          <cell r="R49">
            <v>1.1100000000000001</v>
          </cell>
        </row>
        <row r="50">
          <cell r="O50">
            <v>175350</v>
          </cell>
          <cell r="P50" t="str">
            <v>175φ</v>
          </cell>
          <cell r="Q50" t="str">
            <v>350</v>
          </cell>
          <cell r="R50">
            <v>1.29</v>
          </cell>
        </row>
        <row r="51">
          <cell r="O51">
            <v>175400</v>
          </cell>
          <cell r="P51" t="str">
            <v>175φ</v>
          </cell>
          <cell r="Q51" t="str">
            <v>400</v>
          </cell>
          <cell r="R51">
            <v>1.48</v>
          </cell>
        </row>
        <row r="52">
          <cell r="O52">
            <v>175450</v>
          </cell>
          <cell r="P52" t="str">
            <v>175φ</v>
          </cell>
          <cell r="Q52" t="str">
            <v>450</v>
          </cell>
          <cell r="R52">
            <v>1.66</v>
          </cell>
        </row>
        <row r="53">
          <cell r="O53">
            <v>175500</v>
          </cell>
          <cell r="P53" t="str">
            <v>175φ</v>
          </cell>
          <cell r="Q53" t="str">
            <v>500</v>
          </cell>
          <cell r="R53">
            <v>1.85</v>
          </cell>
        </row>
        <row r="54">
          <cell r="O54">
            <v>200150</v>
          </cell>
          <cell r="P54" t="str">
            <v>200φ</v>
          </cell>
          <cell r="Q54" t="str">
            <v>150</v>
          </cell>
          <cell r="R54">
            <v>0.63</v>
          </cell>
        </row>
        <row r="55">
          <cell r="O55">
            <v>200200</v>
          </cell>
          <cell r="P55" t="str">
            <v>200φ</v>
          </cell>
          <cell r="Q55" t="str">
            <v>200</v>
          </cell>
          <cell r="R55">
            <v>0.94</v>
          </cell>
        </row>
        <row r="56">
          <cell r="O56">
            <v>200250</v>
          </cell>
          <cell r="P56" t="str">
            <v>200φ</v>
          </cell>
          <cell r="Q56" t="str">
            <v>250</v>
          </cell>
          <cell r="R56">
            <v>1.1000000000000001</v>
          </cell>
        </row>
        <row r="57">
          <cell r="O57">
            <v>200300</v>
          </cell>
          <cell r="P57" t="str">
            <v>200φ</v>
          </cell>
          <cell r="Q57" t="str">
            <v>300</v>
          </cell>
          <cell r="R57">
            <v>1.26</v>
          </cell>
        </row>
        <row r="58">
          <cell r="O58">
            <v>200350</v>
          </cell>
          <cell r="P58" t="str">
            <v>200φ</v>
          </cell>
          <cell r="Q58" t="str">
            <v>350</v>
          </cell>
          <cell r="R58">
            <v>1.42</v>
          </cell>
        </row>
        <row r="59">
          <cell r="O59">
            <v>200400</v>
          </cell>
          <cell r="P59" t="str">
            <v>200φ</v>
          </cell>
          <cell r="Q59" t="str">
            <v>400</v>
          </cell>
          <cell r="R59">
            <v>1.58</v>
          </cell>
        </row>
        <row r="60">
          <cell r="O60">
            <v>200450</v>
          </cell>
          <cell r="P60" t="str">
            <v>200φ</v>
          </cell>
          <cell r="Q60" t="str">
            <v>450</v>
          </cell>
          <cell r="R60">
            <v>1.74</v>
          </cell>
        </row>
        <row r="61">
          <cell r="O61">
            <v>200500</v>
          </cell>
          <cell r="P61" t="str">
            <v>200φ</v>
          </cell>
          <cell r="Q61" t="str">
            <v>500</v>
          </cell>
          <cell r="R61">
            <v>1.91</v>
          </cell>
        </row>
        <row r="62">
          <cell r="O62">
            <v>225150</v>
          </cell>
          <cell r="P62" t="str">
            <v>225φ</v>
          </cell>
          <cell r="Q62" t="str">
            <v>150</v>
          </cell>
          <cell r="R62">
            <v>0.76</v>
          </cell>
        </row>
        <row r="63">
          <cell r="O63">
            <v>225200</v>
          </cell>
          <cell r="P63" t="str">
            <v>225φ</v>
          </cell>
          <cell r="Q63" t="str">
            <v>200</v>
          </cell>
          <cell r="R63">
            <v>1.1399999999999999</v>
          </cell>
        </row>
        <row r="64">
          <cell r="O64">
            <v>225250</v>
          </cell>
          <cell r="P64" t="str">
            <v>225φ</v>
          </cell>
          <cell r="Q64" t="str">
            <v>250</v>
          </cell>
          <cell r="R64">
            <v>1.33</v>
          </cell>
        </row>
        <row r="65">
          <cell r="O65">
            <v>225300</v>
          </cell>
          <cell r="P65" t="str">
            <v>225φ</v>
          </cell>
          <cell r="Q65" t="str">
            <v>300</v>
          </cell>
          <cell r="R65">
            <v>1.52</v>
          </cell>
        </row>
        <row r="66">
          <cell r="O66">
            <v>225350</v>
          </cell>
          <cell r="P66" t="str">
            <v>225φ</v>
          </cell>
          <cell r="Q66" t="str">
            <v>350</v>
          </cell>
          <cell r="R66">
            <v>1.71</v>
          </cell>
        </row>
        <row r="67">
          <cell r="O67">
            <v>225400</v>
          </cell>
          <cell r="P67" t="str">
            <v>225φ</v>
          </cell>
          <cell r="Q67" t="str">
            <v>400</v>
          </cell>
          <cell r="R67">
            <v>1.9</v>
          </cell>
        </row>
        <row r="68">
          <cell r="O68">
            <v>225450</v>
          </cell>
          <cell r="P68" t="str">
            <v>225φ</v>
          </cell>
          <cell r="Q68" t="str">
            <v>450</v>
          </cell>
          <cell r="R68">
            <v>2.09</v>
          </cell>
        </row>
        <row r="69">
          <cell r="O69">
            <v>225500</v>
          </cell>
          <cell r="P69" t="str">
            <v>225φ</v>
          </cell>
          <cell r="Q69" t="str">
            <v>500</v>
          </cell>
          <cell r="R69">
            <v>2.2799999999999998</v>
          </cell>
        </row>
        <row r="70">
          <cell r="O70">
            <v>250150</v>
          </cell>
          <cell r="P70" t="str">
            <v>250φ</v>
          </cell>
          <cell r="Q70" t="str">
            <v>150</v>
          </cell>
          <cell r="R70">
            <v>0.95</v>
          </cell>
        </row>
        <row r="71">
          <cell r="O71">
            <v>250200</v>
          </cell>
          <cell r="P71" t="str">
            <v>250φ</v>
          </cell>
          <cell r="Q71" t="str">
            <v>200</v>
          </cell>
          <cell r="R71">
            <v>1.43</v>
          </cell>
        </row>
        <row r="72">
          <cell r="O72">
            <v>250250</v>
          </cell>
          <cell r="P72" t="str">
            <v>250φ</v>
          </cell>
          <cell r="Q72" t="str">
            <v>250</v>
          </cell>
          <cell r="R72">
            <v>1.67</v>
          </cell>
        </row>
        <row r="73">
          <cell r="O73">
            <v>250300</v>
          </cell>
          <cell r="P73" t="str">
            <v>250φ</v>
          </cell>
          <cell r="Q73" t="str">
            <v>300</v>
          </cell>
          <cell r="R73">
            <v>1.91</v>
          </cell>
        </row>
        <row r="74">
          <cell r="O74">
            <v>250350</v>
          </cell>
          <cell r="P74" t="str">
            <v>250φ</v>
          </cell>
          <cell r="Q74" t="str">
            <v>350</v>
          </cell>
          <cell r="R74">
            <v>2.15</v>
          </cell>
        </row>
        <row r="75">
          <cell r="O75">
            <v>250400</v>
          </cell>
          <cell r="P75" t="str">
            <v>250φ</v>
          </cell>
          <cell r="Q75" t="str">
            <v>400</v>
          </cell>
          <cell r="R75">
            <v>2.39</v>
          </cell>
        </row>
        <row r="76">
          <cell r="O76">
            <v>250450</v>
          </cell>
          <cell r="P76" t="str">
            <v>250φ</v>
          </cell>
          <cell r="Q76" t="str">
            <v>450</v>
          </cell>
          <cell r="R76">
            <v>2.63</v>
          </cell>
        </row>
        <row r="77">
          <cell r="O77">
            <v>250500</v>
          </cell>
          <cell r="P77" t="str">
            <v>250φ</v>
          </cell>
          <cell r="Q77" t="str">
            <v>500</v>
          </cell>
          <cell r="R77">
            <v>2.87</v>
          </cell>
        </row>
        <row r="78">
          <cell r="O78">
            <v>300200</v>
          </cell>
          <cell r="P78" t="str">
            <v>300φ</v>
          </cell>
          <cell r="Q78" t="str">
            <v>200</v>
          </cell>
          <cell r="R78">
            <v>1.62</v>
          </cell>
        </row>
        <row r="79">
          <cell r="O79">
            <v>300250</v>
          </cell>
          <cell r="P79" t="str">
            <v>300φ</v>
          </cell>
          <cell r="Q79" t="str">
            <v>250</v>
          </cell>
          <cell r="R79">
            <v>1.89</v>
          </cell>
        </row>
        <row r="80">
          <cell r="O80">
            <v>300300</v>
          </cell>
          <cell r="P80" t="str">
            <v>300φ</v>
          </cell>
          <cell r="Q80" t="str">
            <v>300</v>
          </cell>
          <cell r="R80">
            <v>2.16</v>
          </cell>
        </row>
        <row r="81">
          <cell r="O81">
            <v>300350</v>
          </cell>
          <cell r="P81" t="str">
            <v>300φ</v>
          </cell>
          <cell r="Q81" t="str">
            <v>350</v>
          </cell>
          <cell r="R81">
            <v>2.4300000000000002</v>
          </cell>
        </row>
        <row r="82">
          <cell r="O82">
            <v>300400</v>
          </cell>
          <cell r="P82" t="str">
            <v>300φ</v>
          </cell>
          <cell r="Q82" t="str">
            <v>400</v>
          </cell>
          <cell r="R82">
            <v>2.7</v>
          </cell>
        </row>
        <row r="83">
          <cell r="O83">
            <v>300450</v>
          </cell>
          <cell r="P83" t="str">
            <v>300φ</v>
          </cell>
          <cell r="Q83" t="str">
            <v>450</v>
          </cell>
          <cell r="R83">
            <v>2.97</v>
          </cell>
        </row>
        <row r="84">
          <cell r="O84">
            <v>300500</v>
          </cell>
          <cell r="P84" t="str">
            <v>300φ</v>
          </cell>
          <cell r="Q84" t="str">
            <v>500</v>
          </cell>
          <cell r="R84">
            <v>3.24</v>
          </cell>
        </row>
        <row r="85">
          <cell r="O85">
            <v>350150</v>
          </cell>
          <cell r="P85" t="str">
            <v>350φ</v>
          </cell>
          <cell r="Q85" t="str">
            <v>150</v>
          </cell>
          <cell r="R85">
            <v>1.32</v>
          </cell>
        </row>
        <row r="86">
          <cell r="O86">
            <v>350200</v>
          </cell>
          <cell r="P86" t="str">
            <v>350φ</v>
          </cell>
          <cell r="Q86" t="str">
            <v>200</v>
          </cell>
          <cell r="R86">
            <v>1.99</v>
          </cell>
        </row>
        <row r="87">
          <cell r="O87">
            <v>350250</v>
          </cell>
          <cell r="P87" t="str">
            <v>350φ</v>
          </cell>
          <cell r="Q87" t="str">
            <v>250</v>
          </cell>
          <cell r="R87">
            <v>2.3199999999999998</v>
          </cell>
        </row>
        <row r="88">
          <cell r="O88">
            <v>350300</v>
          </cell>
          <cell r="P88" t="str">
            <v>350φ</v>
          </cell>
          <cell r="Q88" t="str">
            <v>300</v>
          </cell>
          <cell r="R88">
            <v>2.65</v>
          </cell>
        </row>
        <row r="89">
          <cell r="O89">
            <v>350350</v>
          </cell>
          <cell r="P89" t="str">
            <v>350φ</v>
          </cell>
          <cell r="Q89" t="str">
            <v>350</v>
          </cell>
          <cell r="R89">
            <v>2.99</v>
          </cell>
        </row>
        <row r="90">
          <cell r="O90">
            <v>350400</v>
          </cell>
          <cell r="P90" t="str">
            <v>350φ</v>
          </cell>
          <cell r="Q90" t="str">
            <v>400</v>
          </cell>
          <cell r="R90">
            <v>3.32</v>
          </cell>
        </row>
        <row r="91">
          <cell r="O91">
            <v>350450</v>
          </cell>
          <cell r="P91" t="str">
            <v>350φ</v>
          </cell>
          <cell r="Q91" t="str">
            <v>450</v>
          </cell>
          <cell r="R91">
            <v>3.65</v>
          </cell>
        </row>
        <row r="92">
          <cell r="O92">
            <v>350500</v>
          </cell>
          <cell r="P92" t="str">
            <v>350φ</v>
          </cell>
          <cell r="Q92" t="str">
            <v>500</v>
          </cell>
          <cell r="R92">
            <v>3.98</v>
          </cell>
        </row>
        <row r="93">
          <cell r="O93">
            <v>400150</v>
          </cell>
          <cell r="P93" t="str">
            <v>400φ</v>
          </cell>
          <cell r="Q93" t="str">
            <v>150</v>
          </cell>
          <cell r="R93">
            <v>1.75</v>
          </cell>
        </row>
        <row r="94">
          <cell r="O94">
            <v>400200</v>
          </cell>
          <cell r="P94" t="str">
            <v>400φ</v>
          </cell>
          <cell r="Q94" t="str">
            <v>200</v>
          </cell>
          <cell r="R94">
            <v>2.62</v>
          </cell>
        </row>
        <row r="95">
          <cell r="O95">
            <v>400250</v>
          </cell>
          <cell r="P95" t="str">
            <v>400φ</v>
          </cell>
          <cell r="Q95" t="str">
            <v>250</v>
          </cell>
          <cell r="R95">
            <v>3.06</v>
          </cell>
        </row>
        <row r="96">
          <cell r="O96">
            <v>400300</v>
          </cell>
          <cell r="P96" t="str">
            <v>400φ</v>
          </cell>
          <cell r="Q96" t="str">
            <v>300</v>
          </cell>
          <cell r="R96">
            <v>3.5</v>
          </cell>
        </row>
        <row r="97">
          <cell r="O97">
            <v>400350</v>
          </cell>
          <cell r="P97" t="str">
            <v>400φ</v>
          </cell>
          <cell r="Q97" t="str">
            <v>350</v>
          </cell>
          <cell r="R97">
            <v>3.94</v>
          </cell>
        </row>
        <row r="98">
          <cell r="O98">
            <v>400400</v>
          </cell>
          <cell r="P98" t="str">
            <v>400φ</v>
          </cell>
          <cell r="Q98" t="str">
            <v>400</v>
          </cell>
          <cell r="R98">
            <v>4.37</v>
          </cell>
        </row>
        <row r="99">
          <cell r="O99">
            <v>400450</v>
          </cell>
          <cell r="P99" t="str">
            <v>400φ</v>
          </cell>
          <cell r="Q99" t="str">
            <v>450</v>
          </cell>
          <cell r="R99">
            <v>4.8099999999999996</v>
          </cell>
        </row>
        <row r="100">
          <cell r="O100">
            <v>400500</v>
          </cell>
          <cell r="P100" t="str">
            <v>400φ</v>
          </cell>
          <cell r="Q100" t="str">
            <v>500</v>
          </cell>
          <cell r="R100">
            <v>5.25</v>
          </cell>
        </row>
        <row r="101">
          <cell r="O101">
            <v>450150</v>
          </cell>
          <cell r="P101" t="str">
            <v>450φ</v>
          </cell>
          <cell r="Q101" t="str">
            <v>150</v>
          </cell>
          <cell r="R101">
            <v>1.97</v>
          </cell>
        </row>
        <row r="102">
          <cell r="O102">
            <v>450200</v>
          </cell>
          <cell r="P102" t="str">
            <v>450φ</v>
          </cell>
          <cell r="Q102" t="str">
            <v>200</v>
          </cell>
          <cell r="R102">
            <v>2.96</v>
          </cell>
        </row>
        <row r="103">
          <cell r="O103">
            <v>450250</v>
          </cell>
          <cell r="P103" t="str">
            <v>450φ</v>
          </cell>
          <cell r="Q103" t="str">
            <v>250</v>
          </cell>
          <cell r="R103">
            <v>3.45</v>
          </cell>
        </row>
        <row r="104">
          <cell r="O104">
            <v>450300</v>
          </cell>
          <cell r="P104" t="str">
            <v>450φ</v>
          </cell>
          <cell r="Q104" t="str">
            <v>300</v>
          </cell>
          <cell r="R104">
            <v>3.95</v>
          </cell>
        </row>
        <row r="105">
          <cell r="O105">
            <v>450350</v>
          </cell>
          <cell r="P105" t="str">
            <v>450φ</v>
          </cell>
          <cell r="Q105" t="str">
            <v>350</v>
          </cell>
          <cell r="R105">
            <v>4.4400000000000004</v>
          </cell>
        </row>
        <row r="106">
          <cell r="O106">
            <v>450400</v>
          </cell>
          <cell r="P106" t="str">
            <v>450φ</v>
          </cell>
          <cell r="Q106" t="str">
            <v>400</v>
          </cell>
          <cell r="R106">
            <v>4.9400000000000004</v>
          </cell>
        </row>
        <row r="107">
          <cell r="O107">
            <v>450450</v>
          </cell>
          <cell r="P107" t="str">
            <v>450φ</v>
          </cell>
          <cell r="Q107" t="str">
            <v>450</v>
          </cell>
          <cell r="R107">
            <v>5.43</v>
          </cell>
        </row>
        <row r="108">
          <cell r="O108">
            <v>450500</v>
          </cell>
          <cell r="P108" t="str">
            <v>450φ</v>
          </cell>
          <cell r="Q108" t="str">
            <v>500</v>
          </cell>
          <cell r="R108">
            <v>5.93</v>
          </cell>
        </row>
        <row r="109">
          <cell r="O109">
            <v>500150</v>
          </cell>
          <cell r="P109" t="str">
            <v>500φ</v>
          </cell>
          <cell r="Q109" t="str">
            <v>150</v>
          </cell>
          <cell r="R109">
            <v>2.2000000000000002</v>
          </cell>
        </row>
        <row r="110">
          <cell r="O110">
            <v>500200</v>
          </cell>
          <cell r="P110" t="str">
            <v>500φ</v>
          </cell>
          <cell r="Q110" t="str">
            <v>200</v>
          </cell>
          <cell r="R110">
            <v>3.3</v>
          </cell>
        </row>
        <row r="111">
          <cell r="O111">
            <v>500250</v>
          </cell>
          <cell r="P111" t="str">
            <v>500φ</v>
          </cell>
          <cell r="Q111" t="str">
            <v>250</v>
          </cell>
          <cell r="R111">
            <v>3.85</v>
          </cell>
        </row>
        <row r="112">
          <cell r="O112">
            <v>500300</v>
          </cell>
          <cell r="P112" t="str">
            <v>500φ</v>
          </cell>
          <cell r="Q112" t="str">
            <v>300</v>
          </cell>
          <cell r="R112">
            <v>4.4000000000000004</v>
          </cell>
        </row>
        <row r="113">
          <cell r="O113">
            <v>500350</v>
          </cell>
          <cell r="P113" t="str">
            <v>500φ</v>
          </cell>
          <cell r="Q113" t="str">
            <v>350</v>
          </cell>
          <cell r="R113">
            <v>4.95</v>
          </cell>
        </row>
        <row r="114">
          <cell r="O114">
            <v>500400</v>
          </cell>
          <cell r="P114" t="str">
            <v>500φ</v>
          </cell>
          <cell r="Q114" t="str">
            <v>400</v>
          </cell>
          <cell r="R114">
            <v>5.5</v>
          </cell>
        </row>
        <row r="115">
          <cell r="O115">
            <v>500450</v>
          </cell>
          <cell r="P115" t="str">
            <v>500φ</v>
          </cell>
          <cell r="Q115" t="str">
            <v>450</v>
          </cell>
          <cell r="R115">
            <v>6.05</v>
          </cell>
        </row>
        <row r="116">
          <cell r="O116">
            <v>500500</v>
          </cell>
          <cell r="P116" t="str">
            <v>500φ</v>
          </cell>
          <cell r="Q116" t="str">
            <v>500</v>
          </cell>
          <cell r="R116">
            <v>6.6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入力"/>
      <sheetName val="内訳書"/>
      <sheetName val="見積比較"/>
      <sheetName val="複合単価"/>
    </sheetNames>
    <sheetDataSet>
      <sheetData sheetId="0">
        <row r="7">
          <cell r="C7">
            <v>1</v>
          </cell>
          <cell r="D7" t="str">
            <v>建設省建築工事積算基準（平成15年版）</v>
          </cell>
          <cell r="E7">
            <v>1</v>
          </cell>
        </row>
        <row r="8">
          <cell r="C8">
            <v>2</v>
          </cell>
          <cell r="D8" t="str">
            <v>実務マニュアル（機械設備）平成16年版）</v>
          </cell>
          <cell r="E8">
            <v>0.9</v>
          </cell>
        </row>
        <row r="9">
          <cell r="C9">
            <v>3</v>
          </cell>
          <cell r="D9" t="str">
            <v>コスト情報（夏号）</v>
          </cell>
          <cell r="E9">
            <v>1</v>
          </cell>
        </row>
        <row r="10">
          <cell r="C10">
            <v>4</v>
          </cell>
          <cell r="D10" t="str">
            <v>建設物価　H.16年 8月</v>
          </cell>
          <cell r="E10">
            <v>1</v>
          </cell>
        </row>
        <row r="11">
          <cell r="C11">
            <v>5</v>
          </cell>
          <cell r="D11" t="str">
            <v>積算資料　H.16年 8月</v>
          </cell>
          <cell r="E11">
            <v>1</v>
          </cell>
        </row>
        <row r="12">
          <cell r="C12">
            <v>6</v>
          </cell>
          <cell r="D12" t="str">
            <v>空調機器</v>
          </cell>
          <cell r="E12">
            <v>0.45</v>
          </cell>
        </row>
        <row r="13">
          <cell r="C13">
            <v>7</v>
          </cell>
          <cell r="D13" t="str">
            <v>換気機器</v>
          </cell>
          <cell r="E13">
            <v>0.5</v>
          </cell>
        </row>
        <row r="14">
          <cell r="C14">
            <v>8</v>
          </cell>
          <cell r="D14" t="str">
            <v>衛生器具</v>
          </cell>
          <cell r="E14">
            <v>0.5</v>
          </cell>
        </row>
        <row r="15">
          <cell r="C15">
            <v>9</v>
          </cell>
          <cell r="D15" t="str">
            <v>その他</v>
          </cell>
          <cell r="E15">
            <v>0.55000000000000004</v>
          </cell>
        </row>
        <row r="16">
          <cell r="C16">
            <v>10</v>
          </cell>
          <cell r="D16" t="str">
            <v>ガス設備</v>
          </cell>
          <cell r="E16">
            <v>1</v>
          </cell>
        </row>
        <row r="17">
          <cell r="C17">
            <v>11</v>
          </cell>
          <cell r="D17" t="str">
            <v>厨房器具</v>
          </cell>
          <cell r="E17">
            <v>0.5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塗装"/>
      <sheetName val="掘削埋戻"/>
      <sheetName val="複合単価表"/>
      <sheetName val="カタログ単価表"/>
    </sheetNames>
    <sheetDataSet>
      <sheetData sheetId="0" refreshError="1">
        <row r="10">
          <cell r="D10">
            <v>2</v>
          </cell>
        </row>
        <row r="26">
          <cell r="J26">
            <v>501</v>
          </cell>
        </row>
        <row r="30">
          <cell r="J30">
            <v>340</v>
          </cell>
        </row>
        <row r="31">
          <cell r="J31">
            <v>340</v>
          </cell>
        </row>
        <row r="32">
          <cell r="J32">
            <v>430</v>
          </cell>
        </row>
        <row r="33">
          <cell r="J33">
            <v>430</v>
          </cell>
        </row>
        <row r="34">
          <cell r="J34">
            <v>520</v>
          </cell>
        </row>
        <row r="35">
          <cell r="J35">
            <v>310</v>
          </cell>
        </row>
        <row r="36">
          <cell r="J36">
            <v>310</v>
          </cell>
        </row>
        <row r="37">
          <cell r="J37">
            <v>360</v>
          </cell>
        </row>
        <row r="38">
          <cell r="J38">
            <v>360</v>
          </cell>
        </row>
        <row r="39">
          <cell r="J39">
            <v>410</v>
          </cell>
        </row>
        <row r="40">
          <cell r="J40">
            <v>410</v>
          </cell>
        </row>
        <row r="41">
          <cell r="J41">
            <v>520</v>
          </cell>
        </row>
        <row r="42">
          <cell r="J42">
            <v>590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K45"/>
  <sheetViews>
    <sheetView showGridLines="0" tabSelected="1" view="pageBreakPreview" zoomScale="85" zoomScaleNormal="100" zoomScaleSheetLayoutView="85" workbookViewId="0">
      <selection activeCell="B5" sqref="B5:K8"/>
    </sheetView>
  </sheetViews>
  <sheetFormatPr defaultRowHeight="11.25" customHeight="1"/>
  <cols>
    <col min="1" max="1" width="16.875" style="5" customWidth="1"/>
    <col min="2" max="2" width="7.5" style="5" customWidth="1"/>
    <col min="3" max="3" width="25" style="6" customWidth="1"/>
    <col min="4" max="4" width="13.125" style="2" customWidth="1"/>
    <col min="5" max="5" width="18.75" style="2" customWidth="1"/>
    <col min="6" max="6" width="10.625" style="8" customWidth="1"/>
    <col min="7" max="7" width="5" style="8" customWidth="1"/>
    <col min="8" max="8" width="12.5" style="8" customWidth="1"/>
    <col min="9" max="9" width="10.625" style="9" customWidth="1"/>
    <col min="10" max="10" width="5" style="9" customWidth="1"/>
    <col min="11" max="11" width="12.5" style="9" customWidth="1"/>
    <col min="12" max="16384" width="9" style="1"/>
  </cols>
  <sheetData>
    <row r="1" spans="1:11" ht="11.25" customHeight="1">
      <c r="A1" s="310">
        <v>3</v>
      </c>
      <c r="B1" s="267" t="s">
        <v>53</v>
      </c>
      <c r="C1" s="267"/>
      <c r="D1" s="267"/>
      <c r="E1" s="267"/>
      <c r="F1" s="267"/>
      <c r="G1" s="267"/>
      <c r="H1" s="267"/>
      <c r="I1" s="267"/>
      <c r="J1" s="268"/>
      <c r="K1" s="269"/>
    </row>
    <row r="2" spans="1:11" ht="11.25" customHeight="1">
      <c r="A2" s="311"/>
      <c r="B2" s="270"/>
      <c r="C2" s="270"/>
      <c r="D2" s="270"/>
      <c r="E2" s="270"/>
      <c r="F2" s="270"/>
      <c r="G2" s="270"/>
      <c r="H2" s="270"/>
      <c r="I2" s="270"/>
      <c r="J2" s="271"/>
      <c r="K2" s="272"/>
    </row>
    <row r="3" spans="1:11" ht="11.25" customHeight="1">
      <c r="A3" s="312"/>
      <c r="B3" s="273"/>
      <c r="C3" s="273"/>
      <c r="D3" s="273"/>
      <c r="E3" s="273"/>
      <c r="F3" s="273"/>
      <c r="G3" s="273"/>
      <c r="H3" s="273"/>
      <c r="I3" s="273"/>
      <c r="J3" s="274"/>
      <c r="K3" s="275"/>
    </row>
    <row r="4" spans="1:11" ht="11.25" customHeight="1">
      <c r="A4" s="312"/>
      <c r="B4" s="273"/>
      <c r="C4" s="273"/>
      <c r="D4" s="273"/>
      <c r="E4" s="273"/>
      <c r="F4" s="273"/>
      <c r="G4" s="273"/>
      <c r="H4" s="273"/>
      <c r="I4" s="273"/>
      <c r="J4" s="274"/>
      <c r="K4" s="275"/>
    </row>
    <row r="5" spans="1:11" ht="11.25" customHeight="1">
      <c r="A5" s="354" t="s">
        <v>5</v>
      </c>
      <c r="B5" s="313" t="s">
        <v>145</v>
      </c>
      <c r="C5" s="314"/>
      <c r="D5" s="314"/>
      <c r="E5" s="314"/>
      <c r="F5" s="314"/>
      <c r="G5" s="314"/>
      <c r="H5" s="314"/>
      <c r="I5" s="314"/>
      <c r="J5" s="314"/>
      <c r="K5" s="315"/>
    </row>
    <row r="6" spans="1:11" ht="11.25" customHeight="1">
      <c r="A6" s="354"/>
      <c r="B6" s="316"/>
      <c r="C6" s="317"/>
      <c r="D6" s="317"/>
      <c r="E6" s="317"/>
      <c r="F6" s="317"/>
      <c r="G6" s="317"/>
      <c r="H6" s="317"/>
      <c r="I6" s="317"/>
      <c r="J6" s="317"/>
      <c r="K6" s="318"/>
    </row>
    <row r="7" spans="1:11" ht="11.25" customHeight="1">
      <c r="A7" s="354"/>
      <c r="B7" s="316"/>
      <c r="C7" s="317"/>
      <c r="D7" s="317"/>
      <c r="E7" s="317"/>
      <c r="F7" s="317"/>
      <c r="G7" s="317"/>
      <c r="H7" s="317"/>
      <c r="I7" s="317"/>
      <c r="J7" s="317"/>
      <c r="K7" s="318"/>
    </row>
    <row r="8" spans="1:11" ht="11.25" customHeight="1">
      <c r="A8" s="354"/>
      <c r="B8" s="319"/>
      <c r="C8" s="320"/>
      <c r="D8" s="320"/>
      <c r="E8" s="320"/>
      <c r="F8" s="320"/>
      <c r="G8" s="320"/>
      <c r="H8" s="320"/>
      <c r="I8" s="320"/>
      <c r="J8" s="320"/>
      <c r="K8" s="321"/>
    </row>
    <row r="9" spans="1:11" ht="11.25" customHeight="1">
      <c r="A9" s="354" t="s">
        <v>7</v>
      </c>
      <c r="B9" s="355"/>
      <c r="C9" s="373" t="s">
        <v>28</v>
      </c>
      <c r="D9" s="373" t="s">
        <v>146</v>
      </c>
      <c r="E9" s="373"/>
      <c r="F9" s="373" t="s">
        <v>22</v>
      </c>
      <c r="G9" s="39"/>
      <c r="H9" s="40"/>
      <c r="I9" s="40"/>
      <c r="J9" s="40"/>
      <c r="K9" s="41"/>
    </row>
    <row r="10" spans="1:11" ht="11.25" customHeight="1">
      <c r="A10" s="354"/>
      <c r="B10" s="356"/>
      <c r="C10" s="374"/>
      <c r="D10" s="374"/>
      <c r="E10" s="374"/>
      <c r="F10" s="374"/>
      <c r="G10" s="30"/>
      <c r="H10" s="3"/>
      <c r="I10" s="3"/>
      <c r="J10" s="3"/>
      <c r="K10" s="4"/>
    </row>
    <row r="11" spans="1:11" ht="11.25" customHeight="1">
      <c r="A11" s="354"/>
      <c r="B11" s="356"/>
      <c r="C11" s="374"/>
      <c r="D11" s="374"/>
      <c r="E11" s="374"/>
      <c r="F11" s="374"/>
      <c r="G11" s="30"/>
      <c r="H11" s="3"/>
      <c r="I11" s="3"/>
      <c r="J11" s="3"/>
      <c r="K11" s="4"/>
    </row>
    <row r="12" spans="1:11" ht="11.25" customHeight="1">
      <c r="A12" s="354"/>
      <c r="B12" s="357"/>
      <c r="C12" s="375"/>
      <c r="D12" s="375"/>
      <c r="E12" s="375"/>
      <c r="F12" s="375"/>
      <c r="G12" s="42"/>
      <c r="H12" s="43"/>
      <c r="I12" s="43"/>
      <c r="J12" s="43"/>
      <c r="K12" s="44"/>
    </row>
    <row r="13" spans="1:11" ht="11.25" customHeight="1">
      <c r="A13" s="354" t="s">
        <v>6</v>
      </c>
      <c r="B13" s="276"/>
      <c r="C13" s="331"/>
      <c r="D13" s="353"/>
      <c r="E13" s="376"/>
      <c r="F13" s="376"/>
      <c r="G13" s="376"/>
      <c r="H13" s="376"/>
      <c r="I13" s="376"/>
      <c r="J13" s="376"/>
      <c r="K13" s="377"/>
    </row>
    <row r="14" spans="1:11" ht="11.25" customHeight="1">
      <c r="A14" s="354"/>
      <c r="B14" s="276"/>
      <c r="C14" s="331"/>
      <c r="D14" s="336"/>
      <c r="E14" s="332"/>
      <c r="F14" s="332"/>
      <c r="G14" s="332"/>
      <c r="H14" s="332"/>
      <c r="I14" s="332"/>
      <c r="J14" s="332"/>
      <c r="K14" s="333"/>
    </row>
    <row r="15" spans="1:11" ht="11.25" customHeight="1">
      <c r="A15" s="354"/>
      <c r="B15" s="283" t="s">
        <v>48</v>
      </c>
      <c r="C15" s="309"/>
      <c r="D15" s="336"/>
      <c r="E15" s="332"/>
      <c r="F15" s="332"/>
      <c r="G15" s="332"/>
      <c r="H15" s="332"/>
      <c r="I15" s="332"/>
      <c r="J15" s="332"/>
      <c r="K15" s="333"/>
    </row>
    <row r="16" spans="1:11" ht="11.25" customHeight="1">
      <c r="A16" s="354"/>
      <c r="B16" s="283"/>
      <c r="C16" s="309"/>
      <c r="D16" s="336"/>
      <c r="E16" s="334"/>
      <c r="F16" s="334"/>
      <c r="G16" s="334"/>
      <c r="H16" s="334"/>
      <c r="I16" s="334"/>
      <c r="J16" s="334"/>
      <c r="K16" s="335"/>
    </row>
    <row r="17" spans="1:11" ht="11.25" customHeight="1">
      <c r="A17" s="358" t="s">
        <v>8</v>
      </c>
      <c r="B17" s="361" t="s">
        <v>112</v>
      </c>
      <c r="C17" s="362"/>
      <c r="D17" s="367" t="s">
        <v>169</v>
      </c>
      <c r="E17" s="368"/>
      <c r="F17" s="305" t="s">
        <v>10</v>
      </c>
      <c r="G17" s="344" t="s">
        <v>111</v>
      </c>
      <c r="H17" s="345"/>
      <c r="I17" s="345"/>
      <c r="J17" s="345"/>
      <c r="K17" s="346"/>
    </row>
    <row r="18" spans="1:11" ht="11.25" customHeight="1">
      <c r="A18" s="359"/>
      <c r="B18" s="363"/>
      <c r="C18" s="364"/>
      <c r="D18" s="369"/>
      <c r="E18" s="370"/>
      <c r="F18" s="305"/>
      <c r="G18" s="347"/>
      <c r="H18" s="348"/>
      <c r="I18" s="348"/>
      <c r="J18" s="348"/>
      <c r="K18" s="349"/>
    </row>
    <row r="19" spans="1:11" ht="11.25" customHeight="1">
      <c r="A19" s="359"/>
      <c r="B19" s="363"/>
      <c r="C19" s="364"/>
      <c r="D19" s="369"/>
      <c r="E19" s="370"/>
      <c r="F19" s="305"/>
      <c r="G19" s="350"/>
      <c r="H19" s="351"/>
      <c r="I19" s="351"/>
      <c r="J19" s="351"/>
      <c r="K19" s="352"/>
    </row>
    <row r="20" spans="1:11" ht="11.25" customHeight="1">
      <c r="A20" s="360"/>
      <c r="B20" s="365"/>
      <c r="C20" s="366"/>
      <c r="D20" s="371"/>
      <c r="E20" s="372"/>
      <c r="F20" s="277" t="s">
        <v>10</v>
      </c>
      <c r="G20" s="278"/>
      <c r="H20" s="279"/>
      <c r="I20" s="343" t="s">
        <v>12</v>
      </c>
      <c r="J20" s="293"/>
      <c r="K20" s="294"/>
    </row>
    <row r="21" spans="1:11" ht="11.25" customHeight="1">
      <c r="A21" s="322" t="s">
        <v>9</v>
      </c>
      <c r="B21" s="323"/>
      <c r="C21" s="323"/>
      <c r="D21" s="323"/>
      <c r="E21" s="324"/>
      <c r="F21" s="277"/>
      <c r="G21" s="264"/>
      <c r="H21" s="280"/>
      <c r="I21" s="343"/>
      <c r="J21" s="295"/>
      <c r="K21" s="296"/>
    </row>
    <row r="22" spans="1:11" ht="11.25" customHeight="1">
      <c r="A22" s="325"/>
      <c r="B22" s="326"/>
      <c r="C22" s="326"/>
      <c r="D22" s="326"/>
      <c r="E22" s="327"/>
      <c r="F22" s="277"/>
      <c r="G22" s="264"/>
      <c r="H22" s="280"/>
      <c r="I22" s="343"/>
      <c r="J22" s="295"/>
      <c r="K22" s="296"/>
    </row>
    <row r="23" spans="1:11" ht="11.25" customHeight="1">
      <c r="A23" s="328"/>
      <c r="B23" s="329"/>
      <c r="C23" s="329"/>
      <c r="D23" s="329"/>
      <c r="E23" s="330"/>
      <c r="F23" s="277"/>
      <c r="G23" s="281"/>
      <c r="H23" s="282"/>
      <c r="I23" s="343"/>
      <c r="J23" s="297"/>
      <c r="K23" s="298"/>
    </row>
    <row r="24" spans="1:11" ht="11.25" customHeight="1">
      <c r="A24" s="284" t="s">
        <v>180</v>
      </c>
      <c r="B24" s="285"/>
      <c r="C24" s="285"/>
      <c r="D24" s="285"/>
      <c r="E24" s="286"/>
      <c r="F24" s="277" t="s">
        <v>11</v>
      </c>
      <c r="G24" s="337" t="s">
        <v>21</v>
      </c>
      <c r="H24" s="338"/>
      <c r="I24" s="343" t="s">
        <v>13</v>
      </c>
      <c r="J24" s="299" t="s">
        <v>54</v>
      </c>
      <c r="K24" s="300"/>
    </row>
    <row r="25" spans="1:11" ht="11.25" customHeight="1">
      <c r="A25" s="287"/>
      <c r="B25" s="288"/>
      <c r="C25" s="288"/>
      <c r="D25" s="288"/>
      <c r="E25" s="289"/>
      <c r="F25" s="277"/>
      <c r="G25" s="339"/>
      <c r="H25" s="340"/>
      <c r="I25" s="343"/>
      <c r="J25" s="301"/>
      <c r="K25" s="302"/>
    </row>
    <row r="26" spans="1:11" ht="11.25" customHeight="1">
      <c r="A26" s="287"/>
      <c r="B26" s="288"/>
      <c r="C26" s="288"/>
      <c r="D26" s="288"/>
      <c r="E26" s="289"/>
      <c r="F26" s="277"/>
      <c r="G26" s="341"/>
      <c r="H26" s="342"/>
      <c r="I26" s="343"/>
      <c r="J26" s="303"/>
      <c r="K26" s="304"/>
    </row>
    <row r="27" spans="1:11" ht="11.25" customHeight="1">
      <c r="A27" s="287"/>
      <c r="B27" s="288"/>
      <c r="C27" s="288"/>
      <c r="D27" s="288"/>
      <c r="E27" s="289"/>
      <c r="F27" s="45"/>
      <c r="G27" s="46"/>
      <c r="H27" s="47"/>
      <c r="I27" s="48"/>
      <c r="J27" s="48"/>
      <c r="K27" s="49"/>
    </row>
    <row r="28" spans="1:11" ht="11.25" customHeight="1">
      <c r="A28" s="287"/>
      <c r="B28" s="288"/>
      <c r="C28" s="288"/>
      <c r="D28" s="288"/>
      <c r="E28" s="289"/>
      <c r="F28" s="264"/>
      <c r="G28" s="265"/>
      <c r="H28" s="265"/>
      <c r="I28" s="265"/>
      <c r="J28" s="265"/>
      <c r="K28" s="266"/>
    </row>
    <row r="29" spans="1:11" ht="11.25" customHeight="1">
      <c r="A29" s="287"/>
      <c r="B29" s="288"/>
      <c r="C29" s="288"/>
      <c r="D29" s="288"/>
      <c r="E29" s="289"/>
      <c r="F29" s="264"/>
      <c r="G29" s="265"/>
      <c r="H29" s="265"/>
      <c r="I29" s="265"/>
      <c r="J29" s="265"/>
      <c r="K29" s="266"/>
    </row>
    <row r="30" spans="1:11" ht="11.25" customHeight="1">
      <c r="A30" s="287"/>
      <c r="B30" s="288"/>
      <c r="C30" s="288"/>
      <c r="D30" s="288"/>
      <c r="E30" s="289"/>
      <c r="F30" s="264"/>
      <c r="G30" s="265"/>
      <c r="H30" s="265"/>
      <c r="I30" s="265"/>
      <c r="J30" s="265"/>
      <c r="K30" s="266"/>
    </row>
    <row r="31" spans="1:11" ht="11.25" customHeight="1">
      <c r="A31" s="287"/>
      <c r="B31" s="288"/>
      <c r="C31" s="288"/>
      <c r="D31" s="288"/>
      <c r="E31" s="289"/>
      <c r="F31" s="264"/>
      <c r="G31" s="265"/>
      <c r="H31" s="265"/>
      <c r="I31" s="265"/>
      <c r="J31" s="265"/>
      <c r="K31" s="266"/>
    </row>
    <row r="32" spans="1:11" ht="11.25" customHeight="1">
      <c r="A32" s="287"/>
      <c r="B32" s="288"/>
      <c r="C32" s="288"/>
      <c r="D32" s="288"/>
      <c r="E32" s="289"/>
      <c r="F32" s="264"/>
      <c r="G32" s="265"/>
      <c r="H32" s="265"/>
      <c r="I32" s="265"/>
      <c r="J32" s="265"/>
      <c r="K32" s="266"/>
    </row>
    <row r="33" spans="1:11" ht="11.25" customHeight="1">
      <c r="A33" s="287"/>
      <c r="B33" s="288"/>
      <c r="C33" s="288"/>
      <c r="D33" s="288"/>
      <c r="E33" s="289"/>
      <c r="F33" s="264"/>
      <c r="G33" s="265"/>
      <c r="H33" s="265"/>
      <c r="I33" s="265"/>
      <c r="J33" s="265"/>
      <c r="K33" s="266"/>
    </row>
    <row r="34" spans="1:11" ht="11.25" customHeight="1">
      <c r="A34" s="287"/>
      <c r="B34" s="288"/>
      <c r="C34" s="288"/>
      <c r="D34" s="288"/>
      <c r="E34" s="289"/>
      <c r="F34" s="264"/>
      <c r="G34" s="265"/>
      <c r="H34" s="265"/>
      <c r="I34" s="265"/>
      <c r="J34" s="265"/>
      <c r="K34" s="266"/>
    </row>
    <row r="35" spans="1:11" ht="11.25" customHeight="1">
      <c r="A35" s="287"/>
      <c r="B35" s="288"/>
      <c r="C35" s="288"/>
      <c r="D35" s="288"/>
      <c r="E35" s="289"/>
      <c r="F35" s="264"/>
      <c r="G35" s="265"/>
      <c r="H35" s="265"/>
      <c r="I35" s="265"/>
      <c r="J35" s="265"/>
      <c r="K35" s="266"/>
    </row>
    <row r="36" spans="1:11" ht="11.25" customHeight="1">
      <c r="A36" s="287"/>
      <c r="B36" s="288"/>
      <c r="C36" s="288"/>
      <c r="D36" s="288"/>
      <c r="E36" s="289"/>
      <c r="F36" s="264"/>
      <c r="G36" s="265"/>
      <c r="H36" s="265"/>
      <c r="I36" s="265"/>
      <c r="J36" s="265"/>
      <c r="K36" s="266"/>
    </row>
    <row r="37" spans="1:11" ht="11.25" customHeight="1">
      <c r="A37" s="287"/>
      <c r="B37" s="288"/>
      <c r="C37" s="288"/>
      <c r="D37" s="288"/>
      <c r="E37" s="289"/>
      <c r="F37" s="264"/>
      <c r="G37" s="265"/>
      <c r="H37" s="265"/>
      <c r="I37" s="265"/>
      <c r="J37" s="265"/>
      <c r="K37" s="266"/>
    </row>
    <row r="38" spans="1:11" ht="11.25" customHeight="1">
      <c r="A38" s="287"/>
      <c r="B38" s="288"/>
      <c r="C38" s="288"/>
      <c r="D38" s="288"/>
      <c r="E38" s="289"/>
      <c r="F38" s="264"/>
      <c r="G38" s="265"/>
      <c r="H38" s="265"/>
      <c r="I38" s="265"/>
      <c r="J38" s="265"/>
      <c r="K38" s="266"/>
    </row>
    <row r="39" spans="1:11" ht="11.25" customHeight="1">
      <c r="A39" s="287"/>
      <c r="B39" s="288"/>
      <c r="C39" s="288"/>
      <c r="D39" s="288"/>
      <c r="E39" s="289"/>
      <c r="F39" s="264"/>
      <c r="G39" s="265"/>
      <c r="H39" s="265"/>
      <c r="I39" s="265"/>
      <c r="J39" s="265"/>
      <c r="K39" s="266"/>
    </row>
    <row r="40" spans="1:11" ht="11.25" customHeight="1">
      <c r="A40" s="287"/>
      <c r="B40" s="288"/>
      <c r="C40" s="288"/>
      <c r="D40" s="288"/>
      <c r="E40" s="289"/>
      <c r="F40" s="264"/>
      <c r="G40" s="265"/>
      <c r="H40" s="265"/>
      <c r="I40" s="265"/>
      <c r="J40" s="265"/>
      <c r="K40" s="266"/>
    </row>
    <row r="41" spans="1:11" ht="11.25" customHeight="1">
      <c r="A41" s="287"/>
      <c r="B41" s="288"/>
      <c r="C41" s="288"/>
      <c r="D41" s="288"/>
      <c r="E41" s="289"/>
      <c r="F41" s="264"/>
      <c r="G41" s="265"/>
      <c r="H41" s="265"/>
      <c r="I41" s="265"/>
      <c r="J41" s="265"/>
      <c r="K41" s="266"/>
    </row>
    <row r="42" spans="1:11" ht="11.25" customHeight="1">
      <c r="A42" s="287"/>
      <c r="B42" s="288"/>
      <c r="C42" s="288"/>
      <c r="D42" s="288"/>
      <c r="E42" s="289"/>
      <c r="F42" s="264"/>
      <c r="G42" s="265"/>
      <c r="H42" s="265"/>
      <c r="I42" s="265"/>
      <c r="J42" s="265"/>
      <c r="K42" s="266"/>
    </row>
    <row r="43" spans="1:11" ht="11.25" customHeight="1">
      <c r="A43" s="287"/>
      <c r="B43" s="288"/>
      <c r="C43" s="288"/>
      <c r="D43" s="288"/>
      <c r="E43" s="289"/>
      <c r="F43" s="264"/>
      <c r="G43" s="265"/>
      <c r="H43" s="265"/>
      <c r="I43" s="265"/>
      <c r="J43" s="265"/>
      <c r="K43" s="266"/>
    </row>
    <row r="44" spans="1:11" ht="11.25" customHeight="1">
      <c r="A44" s="290"/>
      <c r="B44" s="291"/>
      <c r="C44" s="291"/>
      <c r="D44" s="291"/>
      <c r="E44" s="292"/>
      <c r="F44" s="306"/>
      <c r="G44" s="307"/>
      <c r="H44" s="307"/>
      <c r="I44" s="307"/>
      <c r="J44" s="307"/>
      <c r="K44" s="308"/>
    </row>
    <row r="45" spans="1:11" ht="11.25" customHeight="1">
      <c r="A45" s="5" t="s">
        <v>55</v>
      </c>
      <c r="F45" s="7"/>
      <c r="G45" s="7"/>
    </row>
  </sheetData>
  <mergeCells count="41">
    <mergeCell ref="A17:A20"/>
    <mergeCell ref="B17:C20"/>
    <mergeCell ref="D17:E20"/>
    <mergeCell ref="D9:E12"/>
    <mergeCell ref="E13:K14"/>
    <mergeCell ref="F9:F12"/>
    <mergeCell ref="A9:A12"/>
    <mergeCell ref="C9:C12"/>
    <mergeCell ref="A13:A16"/>
    <mergeCell ref="F30:K31"/>
    <mergeCell ref="C15:C16"/>
    <mergeCell ref="A1:A4"/>
    <mergeCell ref="B5:K8"/>
    <mergeCell ref="A21:E23"/>
    <mergeCell ref="C13:C14"/>
    <mergeCell ref="E15:K16"/>
    <mergeCell ref="D15:D16"/>
    <mergeCell ref="G24:H26"/>
    <mergeCell ref="I24:I26"/>
    <mergeCell ref="G17:K19"/>
    <mergeCell ref="D13:D14"/>
    <mergeCell ref="I20:I23"/>
    <mergeCell ref="A5:A8"/>
    <mergeCell ref="B9:B12"/>
    <mergeCell ref="F20:F23"/>
    <mergeCell ref="F34:K35"/>
    <mergeCell ref="B1:K4"/>
    <mergeCell ref="B13:B14"/>
    <mergeCell ref="F24:F26"/>
    <mergeCell ref="F32:K33"/>
    <mergeCell ref="G20:H23"/>
    <mergeCell ref="B15:B16"/>
    <mergeCell ref="A24:E44"/>
    <mergeCell ref="F28:K29"/>
    <mergeCell ref="J20:K23"/>
    <mergeCell ref="J24:K26"/>
    <mergeCell ref="F17:F19"/>
    <mergeCell ref="F40:K42"/>
    <mergeCell ref="F43:K44"/>
    <mergeCell ref="F38:K39"/>
    <mergeCell ref="F36:K37"/>
  </mergeCells>
  <phoneticPr fontId="2"/>
  <conditionalFormatting sqref="A45:K65536 L1:IQ1048576">
    <cfRule type="cellIs" dxfId="4" priority="10" stopIfTrue="1" operator="equal">
      <formula>0</formula>
    </cfRule>
  </conditionalFormatting>
  <conditionalFormatting sqref="B9 G27:K27 A17:B17 F24 I20:J20 A21 A1:B2 A9:A11 B15 A5:A6 A13:A14 F20:G20 F27:F28 I24 F43 F17:G17">
    <cfRule type="cellIs" dxfId="3" priority="4" stopIfTrue="1" operator="equal">
      <formula>0</formula>
    </cfRule>
  </conditionalFormatting>
  <conditionalFormatting sqref="F30 F32 F34 F36 F38 F40:F41">
    <cfRule type="cellIs" dxfId="2" priority="3" stopIfTrue="1" operator="equal">
      <formula>0</formula>
    </cfRule>
  </conditionalFormatting>
  <conditionalFormatting sqref="B13">
    <cfRule type="cellIs" dxfId="1" priority="2" stopIfTrue="1" operator="equal">
      <formula>0</formula>
    </cfRule>
  </conditionalFormatting>
  <conditionalFormatting sqref="B5:B6">
    <cfRule type="cellIs" dxfId="0" priority="1" stopIfTrue="1" operator="equal">
      <formula>0</formula>
    </cfRule>
  </conditionalFormatting>
  <dataValidations count="3">
    <dataValidation imeMode="on" allowBlank="1" showInputMessage="1" showErrorMessage="1" sqref="A45:B65536 D45:E65536 F40:F41 G27:H27 F20:G20 A17:B17 F24 F27:F28 B13 A21 B9 F17:G17 A1:B2 A9:A11 B15 A13:A14 A24 F30 F32 F34 F36 F38 F43 A5:B6 L1:IQ1048576"/>
    <dataValidation imeMode="off" allowBlank="1" showInputMessage="1" showErrorMessage="1" sqref="C45:C65536 F45:K65536 I20:J20 I24 I27:J27"/>
    <dataValidation type="list" allowBlank="1" showInputMessage="1" showErrorMessage="1" sqref="G24">
      <formula1>#REF!</formula1>
    </dataValidation>
  </dataValidations>
  <printOptions horizontalCentered="1" verticalCentered="1"/>
  <pageMargins left="0.39370078740157483" right="0.39370078740157483" top="0.98425196850393704" bottom="0.19685039370078741" header="1.0236220472440944" footer="0.23622047244094491"/>
  <pageSetup paperSize="9" orientation="landscape" r:id="rId1"/>
  <headerFooter alignWithMargins="0">
    <oddFooter>&amp;R&amp;16伊　賀　市　　　　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Q363"/>
  <sheetViews>
    <sheetView showGridLines="0" view="pageBreakPreview" zoomScaleNormal="100" zoomScaleSheetLayoutView="100" workbookViewId="0">
      <selection activeCell="AT109" sqref="AT109"/>
    </sheetView>
  </sheetViews>
  <sheetFormatPr defaultRowHeight="12.75" customHeight="1"/>
  <cols>
    <col min="1" max="1" width="5.625" style="33" customWidth="1"/>
    <col min="2" max="2" width="22.5" style="33" customWidth="1"/>
    <col min="3" max="3" width="33.625" style="38" customWidth="1"/>
    <col min="4" max="4" width="15.625" style="34" customWidth="1"/>
    <col min="5" max="5" width="5.625" style="33" customWidth="1"/>
    <col min="6" max="6" width="15.625" style="35" customWidth="1"/>
    <col min="7" max="7" width="17.5" style="35" customWidth="1"/>
    <col min="8" max="17" width="2.125" style="36" customWidth="1"/>
    <col min="18" max="16384" width="9" style="37"/>
  </cols>
  <sheetData>
    <row r="1" spans="1:17" ht="12.75" customHeight="1">
      <c r="A1" s="19"/>
      <c r="B1" s="400" t="str">
        <f>表紙!B5</f>
        <v>青山小学校他１校空調設置工事</v>
      </c>
      <c r="C1" s="400"/>
      <c r="D1" s="400"/>
      <c r="E1" s="19"/>
      <c r="F1" s="50"/>
      <c r="G1" s="50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ht="12.75" customHeight="1">
      <c r="A2" s="394" t="s">
        <v>4</v>
      </c>
      <c r="B2" s="396" t="s">
        <v>0</v>
      </c>
      <c r="C2" s="396" t="s">
        <v>3</v>
      </c>
      <c r="D2" s="398" t="s">
        <v>1</v>
      </c>
      <c r="E2" s="396" t="s">
        <v>16</v>
      </c>
      <c r="F2" s="403" t="s">
        <v>40</v>
      </c>
      <c r="G2" s="403" t="s">
        <v>15</v>
      </c>
      <c r="H2" s="405" t="s">
        <v>2</v>
      </c>
      <c r="I2" s="406"/>
      <c r="J2" s="406"/>
      <c r="K2" s="406"/>
      <c r="L2" s="406"/>
      <c r="M2" s="406"/>
      <c r="N2" s="406"/>
      <c r="O2" s="406"/>
      <c r="P2" s="406"/>
      <c r="Q2" s="407"/>
    </row>
    <row r="3" spans="1:17" ht="12.75" customHeight="1">
      <c r="A3" s="395"/>
      <c r="B3" s="397"/>
      <c r="C3" s="397"/>
      <c r="D3" s="399"/>
      <c r="E3" s="397"/>
      <c r="F3" s="404"/>
      <c r="G3" s="404"/>
      <c r="H3" s="408"/>
      <c r="I3" s="409"/>
      <c r="J3" s="409"/>
      <c r="K3" s="409"/>
      <c r="L3" s="409"/>
      <c r="M3" s="409"/>
      <c r="N3" s="409"/>
      <c r="O3" s="409"/>
      <c r="P3" s="409"/>
      <c r="Q3" s="410"/>
    </row>
    <row r="4" spans="1:17" ht="12.75" customHeight="1">
      <c r="A4" s="21"/>
      <c r="B4" s="22"/>
      <c r="C4" s="23"/>
      <c r="D4" s="52"/>
      <c r="E4" s="22"/>
      <c r="F4" s="53"/>
      <c r="G4" s="53"/>
      <c r="H4" s="54"/>
      <c r="I4" s="55"/>
      <c r="J4" s="55"/>
      <c r="K4" s="55"/>
      <c r="L4" s="55"/>
      <c r="M4" s="55"/>
      <c r="N4" s="55"/>
      <c r="O4" s="55"/>
      <c r="P4" s="55"/>
      <c r="Q4" s="56"/>
    </row>
    <row r="5" spans="1:17" ht="12.75" customHeight="1">
      <c r="A5" s="14" t="s">
        <v>41</v>
      </c>
      <c r="B5" s="16" t="s">
        <v>18</v>
      </c>
      <c r="C5" s="57" t="s">
        <v>36</v>
      </c>
      <c r="D5" s="130">
        <v>1</v>
      </c>
      <c r="E5" s="58" t="s">
        <v>17</v>
      </c>
      <c r="F5" s="59"/>
      <c r="G5" s="60"/>
      <c r="H5" s="411"/>
      <c r="I5" s="412"/>
      <c r="J5" s="412"/>
      <c r="K5" s="412"/>
      <c r="L5" s="412"/>
      <c r="M5" s="61"/>
      <c r="N5" s="412"/>
      <c r="O5" s="412"/>
      <c r="P5" s="412"/>
      <c r="Q5" s="413"/>
    </row>
    <row r="6" spans="1:17" ht="12.75" customHeight="1">
      <c r="A6" s="21"/>
      <c r="B6" s="22"/>
      <c r="C6" s="23"/>
      <c r="D6" s="62"/>
      <c r="E6" s="22"/>
      <c r="F6" s="53"/>
      <c r="G6" s="63"/>
      <c r="H6" s="64"/>
      <c r="I6" s="65"/>
      <c r="J6" s="65"/>
      <c r="K6" s="66"/>
      <c r="L6" s="65"/>
      <c r="M6" s="65"/>
      <c r="N6" s="65"/>
      <c r="O6" s="66"/>
      <c r="P6" s="66"/>
      <c r="Q6" s="67"/>
    </row>
    <row r="7" spans="1:17" ht="12.75" customHeight="1">
      <c r="A7" s="28"/>
      <c r="B7" s="15"/>
      <c r="C7" s="16"/>
      <c r="D7" s="68"/>
      <c r="E7" s="58"/>
      <c r="F7" s="59"/>
      <c r="G7" s="60"/>
      <c r="H7" s="69"/>
      <c r="I7" s="70"/>
      <c r="J7" s="70"/>
      <c r="K7" s="70"/>
      <c r="L7" s="70"/>
      <c r="M7" s="70"/>
      <c r="N7" s="70"/>
      <c r="O7" s="70"/>
      <c r="P7" s="70"/>
      <c r="Q7" s="71"/>
    </row>
    <row r="8" spans="1:17" ht="12.75" customHeight="1">
      <c r="A8" s="21"/>
      <c r="B8" s="22"/>
      <c r="C8" s="23"/>
      <c r="D8" s="62"/>
      <c r="E8" s="22"/>
      <c r="F8" s="53"/>
      <c r="G8" s="63"/>
      <c r="H8" s="72"/>
      <c r="I8" s="55"/>
      <c r="J8" s="55"/>
      <c r="K8" s="55"/>
      <c r="L8" s="55"/>
      <c r="M8" s="55"/>
      <c r="N8" s="73"/>
      <c r="O8" s="73"/>
      <c r="P8" s="73"/>
      <c r="Q8" s="74"/>
    </row>
    <row r="9" spans="1:17" ht="12.75" customHeight="1">
      <c r="A9" s="28" t="s">
        <v>42</v>
      </c>
      <c r="B9" s="16" t="s">
        <v>29</v>
      </c>
      <c r="C9" s="16" t="s">
        <v>33</v>
      </c>
      <c r="D9" s="130">
        <v>1</v>
      </c>
      <c r="E9" s="58" t="s">
        <v>17</v>
      </c>
      <c r="F9" s="59"/>
      <c r="G9" s="60"/>
      <c r="H9" s="75"/>
      <c r="I9" s="76"/>
      <c r="J9" s="76"/>
      <c r="K9" s="76"/>
      <c r="L9" s="76"/>
      <c r="M9" s="77"/>
      <c r="N9" s="77"/>
      <c r="O9" s="77"/>
      <c r="P9" s="77"/>
      <c r="Q9" s="78"/>
    </row>
    <row r="10" spans="1:17" ht="12.75" customHeight="1">
      <c r="A10" s="17"/>
      <c r="B10" s="79"/>
      <c r="C10" s="79"/>
      <c r="D10" s="80"/>
      <c r="E10" s="22"/>
      <c r="F10" s="81"/>
      <c r="G10" s="82"/>
      <c r="H10" s="64"/>
      <c r="I10" s="65"/>
      <c r="J10" s="83"/>
      <c r="K10" s="66"/>
      <c r="L10" s="65"/>
      <c r="M10" s="65"/>
      <c r="N10" s="65"/>
      <c r="O10" s="66"/>
      <c r="P10" s="66"/>
      <c r="Q10" s="67"/>
    </row>
    <row r="11" spans="1:17" ht="12.75" customHeight="1">
      <c r="A11" s="17"/>
      <c r="B11" s="79"/>
      <c r="C11" s="79" t="s">
        <v>174</v>
      </c>
      <c r="D11" s="130">
        <v>1</v>
      </c>
      <c r="E11" s="58" t="s">
        <v>17</v>
      </c>
      <c r="F11" s="81"/>
      <c r="G11" s="82"/>
      <c r="H11" s="69"/>
      <c r="I11" s="70"/>
      <c r="J11" s="70"/>
      <c r="K11" s="51"/>
      <c r="L11" s="70"/>
      <c r="M11" s="70"/>
      <c r="N11" s="70"/>
      <c r="O11" s="51"/>
      <c r="P11" s="51"/>
      <c r="Q11" s="85"/>
    </row>
    <row r="12" spans="1:17" ht="12.75" customHeight="1">
      <c r="A12" s="86"/>
      <c r="B12" s="27"/>
      <c r="C12" s="27"/>
      <c r="D12" s="87"/>
      <c r="E12" s="88"/>
      <c r="F12" s="89"/>
      <c r="G12" s="90"/>
      <c r="H12" s="91"/>
      <c r="I12" s="92"/>
      <c r="J12" s="92"/>
      <c r="K12" s="92"/>
      <c r="L12" s="92"/>
      <c r="M12" s="92"/>
      <c r="N12" s="92"/>
      <c r="O12" s="92"/>
      <c r="P12" s="92"/>
      <c r="Q12" s="93"/>
    </row>
    <row r="13" spans="1:17" ht="12.75" customHeight="1">
      <c r="A13" s="28"/>
      <c r="B13" s="16"/>
      <c r="C13" s="16"/>
      <c r="D13" s="68"/>
      <c r="E13" s="58"/>
      <c r="F13" s="59"/>
      <c r="G13" s="60"/>
      <c r="H13" s="94"/>
      <c r="I13" s="95"/>
      <c r="J13" s="95"/>
      <c r="K13" s="95"/>
      <c r="L13" s="95"/>
      <c r="M13" s="95"/>
      <c r="N13" s="95"/>
      <c r="O13" s="95"/>
      <c r="P13" s="95"/>
      <c r="Q13" s="96"/>
    </row>
    <row r="14" spans="1:17" ht="12.75" customHeight="1">
      <c r="A14" s="21"/>
      <c r="B14" s="22"/>
      <c r="C14" s="23"/>
      <c r="D14" s="62"/>
      <c r="E14" s="22"/>
      <c r="F14" s="53"/>
      <c r="G14" s="63"/>
      <c r="H14" s="64"/>
      <c r="I14" s="65"/>
      <c r="J14" s="65"/>
      <c r="K14" s="66"/>
      <c r="L14" s="65"/>
      <c r="M14" s="65"/>
      <c r="N14" s="65"/>
      <c r="O14" s="66"/>
      <c r="P14" s="66"/>
      <c r="Q14" s="67"/>
    </row>
    <row r="15" spans="1:17" ht="12.75" customHeight="1">
      <c r="A15" s="17"/>
      <c r="B15" s="97" t="s">
        <v>20</v>
      </c>
      <c r="C15" s="79"/>
      <c r="D15" s="80"/>
      <c r="E15" s="97"/>
      <c r="F15" s="81"/>
      <c r="G15" s="82"/>
      <c r="H15" s="69"/>
      <c r="I15" s="70"/>
      <c r="J15" s="70"/>
      <c r="K15" s="51"/>
      <c r="L15" s="70"/>
      <c r="M15" s="70"/>
      <c r="N15" s="70"/>
      <c r="O15" s="51"/>
      <c r="P15" s="51"/>
      <c r="Q15" s="85"/>
    </row>
    <row r="16" spans="1:17" ht="12.75" customHeight="1">
      <c r="A16" s="86"/>
      <c r="B16" s="98"/>
      <c r="C16" s="27"/>
      <c r="D16" s="87"/>
      <c r="E16" s="98"/>
      <c r="F16" s="89"/>
      <c r="G16" s="90"/>
      <c r="H16" s="91"/>
      <c r="I16" s="92"/>
      <c r="J16" s="92"/>
      <c r="K16" s="92"/>
      <c r="L16" s="92"/>
      <c r="M16" s="92"/>
      <c r="N16" s="92"/>
      <c r="O16" s="92"/>
      <c r="P16" s="92"/>
      <c r="Q16" s="93"/>
    </row>
    <row r="17" spans="1:17" ht="12.75" customHeight="1">
      <c r="A17" s="28"/>
      <c r="B17" s="15"/>
      <c r="C17" s="16"/>
      <c r="D17" s="68"/>
      <c r="E17" s="15"/>
      <c r="F17" s="59"/>
      <c r="G17" s="60"/>
      <c r="H17" s="94"/>
      <c r="I17" s="95"/>
      <c r="J17" s="95"/>
      <c r="K17" s="95"/>
      <c r="L17" s="95"/>
      <c r="M17" s="95"/>
      <c r="N17" s="95"/>
      <c r="O17" s="95"/>
      <c r="P17" s="95"/>
      <c r="Q17" s="96"/>
    </row>
    <row r="18" spans="1:17" ht="12.75" customHeight="1">
      <c r="A18" s="21"/>
      <c r="B18" s="22"/>
      <c r="C18" s="23"/>
      <c r="D18" s="62"/>
      <c r="E18" s="22"/>
      <c r="F18" s="53"/>
      <c r="G18" s="63"/>
      <c r="H18" s="72"/>
      <c r="I18" s="55"/>
      <c r="J18" s="55"/>
      <c r="K18" s="55"/>
      <c r="L18" s="55"/>
      <c r="M18" s="99"/>
      <c r="N18" s="99"/>
      <c r="O18" s="100"/>
      <c r="P18" s="401"/>
      <c r="Q18" s="402"/>
    </row>
    <row r="19" spans="1:17" ht="12.75" customHeight="1">
      <c r="A19" s="28" t="s">
        <v>43</v>
      </c>
      <c r="B19" s="16" t="s">
        <v>30</v>
      </c>
      <c r="C19" s="16" t="s">
        <v>34</v>
      </c>
      <c r="D19" s="130">
        <v>1</v>
      </c>
      <c r="E19" s="58" t="s">
        <v>17</v>
      </c>
      <c r="F19" s="59"/>
      <c r="G19" s="60"/>
      <c r="H19" s="75"/>
      <c r="I19" s="76"/>
      <c r="J19" s="76"/>
      <c r="K19" s="76"/>
      <c r="L19" s="76"/>
      <c r="M19" s="77"/>
      <c r="N19" s="77"/>
      <c r="O19" s="61"/>
      <c r="P19" s="77"/>
      <c r="Q19" s="78"/>
    </row>
    <row r="20" spans="1:17" ht="12.75" customHeight="1">
      <c r="A20" s="21"/>
      <c r="B20" s="22"/>
      <c r="C20" s="79"/>
      <c r="D20" s="62"/>
      <c r="E20" s="22"/>
      <c r="F20" s="53"/>
      <c r="G20" s="63"/>
      <c r="H20" s="91"/>
      <c r="I20" s="92"/>
      <c r="J20" s="92"/>
      <c r="K20" s="92"/>
      <c r="L20" s="92"/>
      <c r="M20" s="92"/>
      <c r="N20" s="92"/>
      <c r="O20" s="92"/>
      <c r="P20" s="92"/>
      <c r="Q20" s="93"/>
    </row>
    <row r="21" spans="1:17" ht="12.75" customHeight="1">
      <c r="A21" s="17"/>
      <c r="B21" s="79"/>
      <c r="C21" s="79"/>
      <c r="D21" s="80"/>
      <c r="E21" s="84"/>
      <c r="F21" s="81"/>
      <c r="G21" s="82"/>
      <c r="H21" s="69"/>
      <c r="I21" s="70"/>
      <c r="J21" s="70"/>
      <c r="K21" s="51"/>
      <c r="L21" s="70"/>
      <c r="M21" s="70"/>
      <c r="N21" s="70"/>
      <c r="O21" s="51"/>
      <c r="P21" s="51"/>
      <c r="Q21" s="85"/>
    </row>
    <row r="22" spans="1:17" ht="12.75" customHeight="1">
      <c r="A22" s="86"/>
      <c r="B22" s="27"/>
      <c r="C22" s="27"/>
      <c r="D22" s="87"/>
      <c r="E22" s="88"/>
      <c r="F22" s="89"/>
      <c r="G22" s="90"/>
      <c r="H22" s="91"/>
      <c r="I22" s="92"/>
      <c r="J22" s="92"/>
      <c r="K22" s="92"/>
      <c r="L22" s="92"/>
      <c r="M22" s="92"/>
      <c r="N22" s="92"/>
      <c r="O22" s="92"/>
      <c r="P22" s="92"/>
      <c r="Q22" s="93"/>
    </row>
    <row r="23" spans="1:17" ht="12.75" customHeight="1">
      <c r="A23" s="28"/>
      <c r="B23" s="16"/>
      <c r="C23" s="16"/>
      <c r="D23" s="68"/>
      <c r="E23" s="58"/>
      <c r="F23" s="59"/>
      <c r="G23" s="60"/>
      <c r="H23" s="94"/>
      <c r="I23" s="95"/>
      <c r="J23" s="95"/>
      <c r="K23" s="95"/>
      <c r="L23" s="95"/>
      <c r="M23" s="95"/>
      <c r="N23" s="95"/>
      <c r="O23" s="95"/>
      <c r="P23" s="95"/>
      <c r="Q23" s="96"/>
    </row>
    <row r="24" spans="1:17" ht="12.75" customHeight="1">
      <c r="A24" s="86"/>
      <c r="B24" s="27"/>
      <c r="C24" s="27"/>
      <c r="D24" s="87"/>
      <c r="E24" s="98"/>
      <c r="F24" s="89"/>
      <c r="G24" s="144"/>
      <c r="H24" s="91"/>
      <c r="I24" s="92"/>
      <c r="J24" s="92"/>
      <c r="K24" s="92"/>
      <c r="L24" s="92"/>
      <c r="M24" s="92"/>
      <c r="N24" s="92"/>
      <c r="O24" s="92"/>
      <c r="P24" s="92"/>
      <c r="Q24" s="93"/>
    </row>
    <row r="25" spans="1:17" ht="12.75" customHeight="1">
      <c r="A25" s="28"/>
      <c r="B25" s="97" t="s">
        <v>31</v>
      </c>
      <c r="C25" s="79"/>
      <c r="D25" s="80"/>
      <c r="E25" s="97"/>
      <c r="F25" s="81"/>
      <c r="G25" s="82"/>
      <c r="H25" s="101"/>
      <c r="I25" s="51"/>
      <c r="J25" s="51"/>
      <c r="K25" s="51"/>
      <c r="L25" s="51"/>
      <c r="M25" s="51"/>
      <c r="N25" s="51"/>
      <c r="O25" s="51"/>
      <c r="P25" s="51"/>
      <c r="Q25" s="85"/>
    </row>
    <row r="26" spans="1:17" ht="12.75" customHeight="1">
      <c r="A26" s="17"/>
      <c r="B26" s="98"/>
      <c r="C26" s="27"/>
      <c r="D26" s="87"/>
      <c r="E26" s="98"/>
      <c r="F26" s="89"/>
      <c r="G26" s="90"/>
      <c r="H26" s="91"/>
      <c r="I26" s="92"/>
      <c r="J26" s="92"/>
      <c r="K26" s="92"/>
      <c r="L26" s="92"/>
      <c r="M26" s="92"/>
      <c r="N26" s="92"/>
      <c r="O26" s="92"/>
      <c r="P26" s="92"/>
      <c r="Q26" s="93"/>
    </row>
    <row r="27" spans="1:17" ht="12.75" customHeight="1">
      <c r="A27" s="17"/>
      <c r="B27" s="97"/>
      <c r="C27" s="79"/>
      <c r="D27" s="80"/>
      <c r="E27" s="97"/>
      <c r="F27" s="81"/>
      <c r="G27" s="82"/>
      <c r="H27" s="101"/>
      <c r="I27" s="51"/>
      <c r="J27" s="51"/>
      <c r="K27" s="51"/>
      <c r="L27" s="51"/>
      <c r="M27" s="51"/>
      <c r="N27" s="51"/>
      <c r="O27" s="51"/>
      <c r="P27" s="51"/>
      <c r="Q27" s="85"/>
    </row>
    <row r="28" spans="1:17" ht="12.75" customHeight="1">
      <c r="A28" s="21"/>
      <c r="B28" s="22"/>
      <c r="C28" s="27"/>
      <c r="D28" s="87"/>
      <c r="E28" s="22"/>
      <c r="F28" s="89"/>
      <c r="G28" s="144"/>
      <c r="H28" s="64"/>
      <c r="I28" s="65"/>
      <c r="J28" s="65"/>
      <c r="K28" s="66"/>
      <c r="L28" s="65"/>
      <c r="M28" s="65"/>
      <c r="N28" s="65"/>
      <c r="O28" s="66"/>
      <c r="P28" s="66"/>
      <c r="Q28" s="67"/>
    </row>
    <row r="29" spans="1:17" ht="12.75" customHeight="1">
      <c r="A29" s="28" t="s">
        <v>44</v>
      </c>
      <c r="B29" s="16" t="s">
        <v>19</v>
      </c>
      <c r="C29" s="16"/>
      <c r="D29" s="130">
        <v>1</v>
      </c>
      <c r="E29" s="58" t="s">
        <v>17</v>
      </c>
      <c r="F29" s="59"/>
      <c r="G29" s="60"/>
      <c r="H29" s="102"/>
      <c r="I29" s="103"/>
      <c r="J29" s="103"/>
      <c r="K29" s="95"/>
      <c r="L29" s="70"/>
      <c r="M29" s="70"/>
      <c r="N29" s="70"/>
      <c r="O29" s="95"/>
      <c r="P29" s="95"/>
      <c r="Q29" s="96"/>
    </row>
    <row r="30" spans="1:17" ht="12.75" customHeight="1">
      <c r="A30" s="17"/>
      <c r="B30" s="79"/>
      <c r="C30" s="79"/>
      <c r="D30" s="80"/>
      <c r="E30" s="84"/>
      <c r="F30" s="81"/>
      <c r="G30" s="82"/>
      <c r="H30" s="104"/>
      <c r="I30" s="105"/>
      <c r="J30" s="105"/>
      <c r="K30" s="51"/>
      <c r="L30" s="51"/>
      <c r="M30" s="51"/>
      <c r="N30" s="51"/>
      <c r="O30" s="51"/>
      <c r="P30" s="51"/>
      <c r="Q30" s="85"/>
    </row>
    <row r="31" spans="1:17" ht="12.75" customHeight="1">
      <c r="A31" s="17"/>
      <c r="B31" s="79"/>
      <c r="C31" s="79"/>
      <c r="D31" s="80"/>
      <c r="E31" s="84"/>
      <c r="F31" s="81"/>
      <c r="G31" s="82"/>
      <c r="H31" s="104"/>
      <c r="I31" s="105"/>
      <c r="J31" s="105"/>
      <c r="K31" s="51"/>
      <c r="L31" s="51"/>
      <c r="M31" s="51"/>
      <c r="N31" s="51"/>
      <c r="O31" s="51"/>
      <c r="P31" s="51"/>
      <c r="Q31" s="85"/>
    </row>
    <row r="32" spans="1:17" ht="12.75" customHeight="1">
      <c r="A32" s="21"/>
      <c r="B32" s="22"/>
      <c r="C32" s="27"/>
      <c r="D32" s="106"/>
      <c r="E32" s="98"/>
      <c r="F32" s="89"/>
      <c r="G32" s="144"/>
      <c r="H32" s="107"/>
      <c r="I32" s="108"/>
      <c r="J32" s="108"/>
      <c r="K32" s="109"/>
      <c r="L32" s="109"/>
      <c r="M32" s="109"/>
      <c r="N32" s="109"/>
      <c r="O32" s="110"/>
      <c r="P32" s="66"/>
      <c r="Q32" s="67"/>
    </row>
    <row r="33" spans="1:17" ht="12.75" customHeight="1">
      <c r="A33" s="28"/>
      <c r="B33" s="15" t="s">
        <v>14</v>
      </c>
      <c r="C33" s="16"/>
      <c r="D33" s="68"/>
      <c r="E33" s="15"/>
      <c r="F33" s="59"/>
      <c r="G33" s="60"/>
      <c r="H33" s="111"/>
      <c r="I33" s="112"/>
      <c r="J33" s="112"/>
      <c r="K33" s="113"/>
      <c r="L33" s="112"/>
      <c r="M33" s="112"/>
      <c r="N33" s="112"/>
      <c r="O33" s="51"/>
      <c r="P33" s="51"/>
      <c r="Q33" s="85"/>
    </row>
    <row r="34" spans="1:17" ht="12.75" customHeight="1">
      <c r="A34" s="86"/>
      <c r="B34" s="27"/>
      <c r="C34" s="79"/>
      <c r="D34" s="114"/>
      <c r="E34" s="97"/>
      <c r="F34" s="81"/>
      <c r="G34" s="81"/>
      <c r="H34" s="64"/>
      <c r="I34" s="65"/>
      <c r="J34" s="65"/>
      <c r="K34" s="66"/>
      <c r="L34" s="65"/>
      <c r="M34" s="65"/>
      <c r="N34" s="65"/>
      <c r="O34" s="66"/>
      <c r="P34" s="66"/>
      <c r="Q34" s="67"/>
    </row>
    <row r="35" spans="1:17" ht="12.75" customHeight="1">
      <c r="A35" s="28"/>
      <c r="B35" s="16"/>
      <c r="C35" s="79"/>
      <c r="D35" s="114"/>
      <c r="E35" s="97"/>
      <c r="F35" s="81"/>
      <c r="G35" s="81"/>
      <c r="H35" s="69"/>
      <c r="I35" s="70"/>
      <c r="J35" s="70"/>
      <c r="K35" s="70"/>
      <c r="L35" s="70"/>
      <c r="M35" s="70"/>
      <c r="N35" s="70"/>
      <c r="O35" s="51"/>
      <c r="P35" s="51"/>
      <c r="Q35" s="85"/>
    </row>
    <row r="36" spans="1:17" ht="12.75" customHeight="1">
      <c r="A36" s="21"/>
      <c r="B36" s="22"/>
      <c r="C36" s="23"/>
      <c r="D36" s="31"/>
      <c r="E36" s="22"/>
      <c r="F36" s="53"/>
      <c r="G36" s="145"/>
      <c r="H36" s="64"/>
      <c r="I36" s="65"/>
      <c r="J36" s="65"/>
      <c r="K36" s="66"/>
      <c r="L36" s="65"/>
      <c r="M36" s="65"/>
      <c r="N36" s="65"/>
      <c r="O36" s="66"/>
      <c r="P36" s="66"/>
      <c r="Q36" s="67"/>
    </row>
    <row r="37" spans="1:17" ht="12.75" customHeight="1">
      <c r="A37" s="17"/>
      <c r="B37" s="16" t="s">
        <v>37</v>
      </c>
      <c r="C37" s="16"/>
      <c r="D37" s="130">
        <v>1</v>
      </c>
      <c r="E37" s="58" t="s">
        <v>17</v>
      </c>
      <c r="F37" s="59"/>
      <c r="G37" s="60"/>
      <c r="H37" s="115"/>
      <c r="I37" s="116"/>
      <c r="J37" s="116"/>
      <c r="K37" s="70"/>
      <c r="L37" s="70"/>
      <c r="M37" s="70"/>
      <c r="N37" s="70"/>
      <c r="O37" s="70"/>
      <c r="P37" s="70"/>
      <c r="Q37" s="117"/>
    </row>
    <row r="38" spans="1:17" ht="12.75" customHeight="1">
      <c r="A38" s="21"/>
      <c r="B38" s="22"/>
      <c r="C38" s="23"/>
      <c r="D38" s="31"/>
      <c r="E38" s="22"/>
      <c r="F38" s="53"/>
      <c r="G38" s="145"/>
      <c r="H38" s="64"/>
      <c r="I38" s="65"/>
      <c r="J38" s="65"/>
      <c r="K38" s="66"/>
      <c r="L38" s="65"/>
      <c r="M38" s="65"/>
      <c r="N38" s="65"/>
      <c r="O38" s="66"/>
      <c r="P38" s="66"/>
      <c r="Q38" s="67"/>
    </row>
    <row r="39" spans="1:17" ht="12.75" customHeight="1">
      <c r="A39" s="29"/>
      <c r="B39" s="12" t="s">
        <v>38</v>
      </c>
      <c r="C39" s="18"/>
      <c r="D39" s="32"/>
      <c r="E39" s="12"/>
      <c r="F39" s="118"/>
      <c r="G39" s="118"/>
      <c r="H39" s="119"/>
      <c r="I39" s="120"/>
      <c r="J39" s="120"/>
      <c r="K39" s="121"/>
      <c r="L39" s="120"/>
      <c r="M39" s="120"/>
      <c r="N39" s="120"/>
      <c r="O39" s="121"/>
      <c r="P39" s="121"/>
      <c r="Q39" s="122"/>
    </row>
    <row r="40" spans="1:17" ht="12.75" customHeight="1">
      <c r="A40" s="123"/>
      <c r="B40" s="20"/>
      <c r="C40" s="24"/>
      <c r="D40" s="143"/>
      <c r="E40" s="20"/>
      <c r="F40" s="124"/>
      <c r="G40" s="124"/>
      <c r="H40" s="389"/>
      <c r="I40" s="390"/>
      <c r="J40" s="390"/>
      <c r="K40" s="390"/>
      <c r="L40" s="390"/>
      <c r="M40" s="390"/>
      <c r="N40" s="390"/>
      <c r="O40" s="390"/>
      <c r="P40" s="390"/>
      <c r="Q40" s="391"/>
    </row>
    <row r="41" spans="1:17" ht="12.75" customHeight="1">
      <c r="A41" s="125" t="s">
        <v>147</v>
      </c>
      <c r="B41" s="16" t="s">
        <v>148</v>
      </c>
      <c r="C41" s="16"/>
      <c r="D41" s="126"/>
      <c r="E41" s="15"/>
      <c r="F41" s="60"/>
      <c r="G41" s="60"/>
      <c r="H41" s="382"/>
      <c r="I41" s="383"/>
      <c r="J41" s="95"/>
      <c r="K41" s="383"/>
      <c r="L41" s="383"/>
      <c r="M41" s="95"/>
      <c r="N41" s="383"/>
      <c r="O41" s="383"/>
      <c r="P41" s="383"/>
      <c r="Q41" s="384"/>
    </row>
    <row r="42" spans="1:17" ht="12.75" customHeight="1">
      <c r="A42" s="127"/>
      <c r="B42" s="22"/>
      <c r="C42" s="23"/>
      <c r="D42" s="131"/>
      <c r="E42" s="22"/>
      <c r="F42" s="63"/>
      <c r="G42" s="129"/>
      <c r="H42" s="379"/>
      <c r="I42" s="380"/>
      <c r="J42" s="380"/>
      <c r="K42" s="380"/>
      <c r="L42" s="380"/>
      <c r="M42" s="380"/>
      <c r="N42" s="380"/>
      <c r="O42" s="380"/>
      <c r="P42" s="380"/>
      <c r="Q42" s="381"/>
    </row>
    <row r="43" spans="1:17" ht="12.75" customHeight="1">
      <c r="A43" s="125" t="s">
        <v>149</v>
      </c>
      <c r="B43" s="16" t="s">
        <v>152</v>
      </c>
      <c r="C43" s="16"/>
      <c r="D43" s="130">
        <v>1</v>
      </c>
      <c r="E43" s="15" t="s">
        <v>39</v>
      </c>
      <c r="F43" s="60"/>
      <c r="G43" s="60"/>
      <c r="H43" s="382"/>
      <c r="I43" s="383"/>
      <c r="J43" s="95"/>
      <c r="K43" s="383"/>
      <c r="L43" s="383"/>
      <c r="M43" s="95"/>
      <c r="N43" s="383"/>
      <c r="O43" s="383"/>
      <c r="P43" s="383"/>
      <c r="Q43" s="384"/>
    </row>
    <row r="44" spans="1:17" ht="12.75" customHeight="1">
      <c r="A44" s="127"/>
      <c r="B44" s="22"/>
      <c r="C44" s="23"/>
      <c r="D44" s="131"/>
      <c r="E44" s="22"/>
      <c r="F44" s="63"/>
      <c r="G44" s="129"/>
      <c r="H44" s="379"/>
      <c r="I44" s="380"/>
      <c r="J44" s="380"/>
      <c r="K44" s="380"/>
      <c r="L44" s="380"/>
      <c r="M44" s="380"/>
      <c r="N44" s="380"/>
      <c r="O44" s="380"/>
      <c r="P44" s="380"/>
      <c r="Q44" s="381"/>
    </row>
    <row r="45" spans="1:17" ht="12.75" customHeight="1">
      <c r="A45" s="125" t="s">
        <v>150</v>
      </c>
      <c r="B45" s="16" t="s">
        <v>181</v>
      </c>
      <c r="C45" s="16"/>
      <c r="D45" s="130">
        <v>1</v>
      </c>
      <c r="E45" s="15" t="s">
        <v>39</v>
      </c>
      <c r="F45" s="60"/>
      <c r="G45" s="60"/>
      <c r="H45" s="382"/>
      <c r="I45" s="383"/>
      <c r="J45" s="95"/>
      <c r="K45" s="383"/>
      <c r="L45" s="383"/>
      <c r="M45" s="95"/>
      <c r="N45" s="383"/>
      <c r="O45" s="383"/>
      <c r="P45" s="383"/>
      <c r="Q45" s="384"/>
    </row>
    <row r="46" spans="1:17" ht="12.75" customHeight="1">
      <c r="A46" s="132"/>
      <c r="B46" s="22"/>
      <c r="C46" s="26"/>
      <c r="D46" s="133"/>
      <c r="E46" s="25"/>
      <c r="F46" s="63"/>
      <c r="G46" s="129"/>
      <c r="H46" s="379"/>
      <c r="I46" s="380"/>
      <c r="J46" s="380"/>
      <c r="K46" s="380"/>
      <c r="L46" s="380"/>
      <c r="M46" s="380"/>
      <c r="N46" s="380"/>
      <c r="O46" s="380"/>
      <c r="P46" s="380"/>
      <c r="Q46" s="381"/>
    </row>
    <row r="47" spans="1:17" ht="12.75" customHeight="1">
      <c r="A47" s="125"/>
      <c r="B47" s="16"/>
      <c r="C47" s="16"/>
      <c r="D47" s="130"/>
      <c r="E47" s="15"/>
      <c r="F47" s="60"/>
      <c r="G47" s="60"/>
      <c r="H47" s="382"/>
      <c r="I47" s="383"/>
      <c r="J47" s="95"/>
      <c r="K47" s="393"/>
      <c r="L47" s="393"/>
      <c r="M47" s="95"/>
      <c r="N47" s="383"/>
      <c r="O47" s="383"/>
      <c r="P47" s="383"/>
      <c r="Q47" s="384"/>
    </row>
    <row r="48" spans="1:17" ht="12.75" customHeight="1">
      <c r="A48" s="127"/>
      <c r="B48" s="25"/>
      <c r="C48" s="23"/>
      <c r="D48" s="131"/>
      <c r="E48" s="22"/>
      <c r="F48" s="129"/>
      <c r="G48" s="129"/>
      <c r="H48" s="379"/>
      <c r="I48" s="380"/>
      <c r="J48" s="380"/>
      <c r="K48" s="380"/>
      <c r="L48" s="380"/>
      <c r="M48" s="380"/>
      <c r="N48" s="380"/>
      <c r="O48" s="380"/>
      <c r="P48" s="380"/>
      <c r="Q48" s="381"/>
    </row>
    <row r="49" spans="1:17" ht="12.75" customHeight="1">
      <c r="A49" s="125"/>
      <c r="B49" s="16"/>
      <c r="C49" s="16"/>
      <c r="D49" s="130"/>
      <c r="E49" s="15"/>
      <c r="F49" s="60"/>
      <c r="G49" s="60"/>
      <c r="H49" s="382"/>
      <c r="I49" s="383"/>
      <c r="J49" s="95"/>
      <c r="K49" s="393"/>
      <c r="L49" s="393"/>
      <c r="M49" s="95"/>
      <c r="N49" s="383"/>
      <c r="O49" s="383"/>
      <c r="P49" s="383"/>
      <c r="Q49" s="384"/>
    </row>
    <row r="50" spans="1:17" ht="12.75" customHeight="1">
      <c r="A50" s="127"/>
      <c r="B50" s="23"/>
      <c r="C50" s="23"/>
      <c r="D50" s="131"/>
      <c r="E50" s="22"/>
      <c r="F50" s="63"/>
      <c r="G50" s="129"/>
      <c r="H50" s="379"/>
      <c r="I50" s="380"/>
      <c r="J50" s="380"/>
      <c r="K50" s="380"/>
      <c r="L50" s="380"/>
      <c r="M50" s="380"/>
      <c r="N50" s="380"/>
      <c r="O50" s="380"/>
      <c r="P50" s="380"/>
      <c r="Q50" s="381"/>
    </row>
    <row r="51" spans="1:17" ht="12.75" customHeight="1">
      <c r="A51" s="125"/>
      <c r="B51" s="16"/>
      <c r="C51" s="16"/>
      <c r="D51" s="130"/>
      <c r="E51" s="15"/>
      <c r="F51" s="60"/>
      <c r="G51" s="60"/>
      <c r="H51" s="382"/>
      <c r="I51" s="383"/>
      <c r="J51" s="95"/>
      <c r="K51" s="393"/>
      <c r="L51" s="393"/>
      <c r="M51" s="95"/>
      <c r="N51" s="383"/>
      <c r="O51" s="383"/>
      <c r="P51" s="383"/>
      <c r="Q51" s="384"/>
    </row>
    <row r="52" spans="1:17" ht="12.75" customHeight="1">
      <c r="A52" s="127"/>
      <c r="B52" s="23"/>
      <c r="C52" s="23"/>
      <c r="D52" s="128"/>
      <c r="E52" s="22"/>
      <c r="F52" s="63"/>
      <c r="G52" s="129"/>
      <c r="H52" s="379"/>
      <c r="I52" s="380"/>
      <c r="J52" s="380"/>
      <c r="K52" s="380"/>
      <c r="L52" s="380"/>
      <c r="M52" s="380"/>
      <c r="N52" s="380"/>
      <c r="O52" s="380"/>
      <c r="P52" s="380"/>
      <c r="Q52" s="381"/>
    </row>
    <row r="53" spans="1:17" ht="12.75" customHeight="1">
      <c r="A53" s="125"/>
      <c r="B53" s="16"/>
      <c r="C53" s="16"/>
      <c r="D53" s="126"/>
      <c r="E53" s="15"/>
      <c r="F53" s="60"/>
      <c r="G53" s="60"/>
      <c r="H53" s="382"/>
      <c r="I53" s="383"/>
      <c r="J53" s="95"/>
      <c r="K53" s="393"/>
      <c r="L53" s="393"/>
      <c r="M53" s="95"/>
      <c r="N53" s="383"/>
      <c r="O53" s="383"/>
      <c r="P53" s="383"/>
      <c r="Q53" s="384"/>
    </row>
    <row r="54" spans="1:17" ht="12.75" customHeight="1">
      <c r="A54" s="132"/>
      <c r="B54" s="25"/>
      <c r="C54" s="23"/>
      <c r="D54" s="128"/>
      <c r="E54" s="22"/>
      <c r="F54" s="63"/>
      <c r="G54" s="129"/>
      <c r="H54" s="379"/>
      <c r="I54" s="380"/>
      <c r="J54" s="380"/>
      <c r="K54" s="380"/>
      <c r="L54" s="380"/>
      <c r="M54" s="380"/>
      <c r="N54" s="380"/>
      <c r="O54" s="380"/>
      <c r="P54" s="380"/>
      <c r="Q54" s="381"/>
    </row>
    <row r="55" spans="1:17" ht="12.75" customHeight="1">
      <c r="A55" s="134"/>
      <c r="B55" s="16"/>
      <c r="C55" s="16"/>
      <c r="D55" s="126"/>
      <c r="E55" s="15"/>
      <c r="F55" s="60"/>
      <c r="G55" s="60"/>
      <c r="H55" s="382"/>
      <c r="I55" s="383"/>
      <c r="J55" s="95"/>
      <c r="K55" s="393"/>
      <c r="L55" s="393"/>
      <c r="M55" s="95"/>
      <c r="N55" s="383"/>
      <c r="O55" s="383"/>
      <c r="P55" s="383"/>
      <c r="Q55" s="384"/>
    </row>
    <row r="56" spans="1:17" ht="12.75" customHeight="1">
      <c r="A56" s="127"/>
      <c r="B56" s="22"/>
      <c r="C56" s="23"/>
      <c r="D56" s="128"/>
      <c r="E56" s="22"/>
      <c r="F56" s="63"/>
      <c r="G56" s="129"/>
      <c r="H56" s="379"/>
      <c r="I56" s="380"/>
      <c r="J56" s="380"/>
      <c r="K56" s="380"/>
      <c r="L56" s="380"/>
      <c r="M56" s="380"/>
      <c r="N56" s="380"/>
      <c r="O56" s="380"/>
      <c r="P56" s="380"/>
      <c r="Q56" s="381"/>
    </row>
    <row r="57" spans="1:17" ht="12.75" customHeight="1">
      <c r="A57" s="125"/>
      <c r="B57" s="16"/>
      <c r="C57" s="16"/>
      <c r="D57" s="126"/>
      <c r="E57" s="15"/>
      <c r="F57" s="60"/>
      <c r="G57" s="60"/>
      <c r="H57" s="382"/>
      <c r="I57" s="383"/>
      <c r="J57" s="95"/>
      <c r="K57" s="383"/>
      <c r="L57" s="383"/>
      <c r="M57" s="95"/>
      <c r="N57" s="383"/>
      <c r="O57" s="383"/>
      <c r="P57" s="383"/>
      <c r="Q57" s="384"/>
    </row>
    <row r="58" spans="1:17" ht="12.75" customHeight="1">
      <c r="A58" s="127"/>
      <c r="B58" s="22"/>
      <c r="C58" s="23"/>
      <c r="D58" s="128"/>
      <c r="E58" s="22"/>
      <c r="F58" s="63"/>
      <c r="G58" s="129"/>
      <c r="H58" s="379"/>
      <c r="I58" s="380"/>
      <c r="J58" s="380"/>
      <c r="K58" s="380"/>
      <c r="L58" s="380"/>
      <c r="M58" s="380"/>
      <c r="N58" s="380"/>
      <c r="O58" s="380"/>
      <c r="P58" s="380"/>
      <c r="Q58" s="381"/>
    </row>
    <row r="59" spans="1:17" ht="12.75" customHeight="1">
      <c r="A59" s="134"/>
      <c r="B59" s="16"/>
      <c r="C59" s="16"/>
      <c r="D59" s="126"/>
      <c r="E59" s="15"/>
      <c r="F59" s="60"/>
      <c r="G59" s="60"/>
      <c r="H59" s="382"/>
      <c r="I59" s="383"/>
      <c r="J59" s="95"/>
      <c r="K59" s="383"/>
      <c r="L59" s="383"/>
      <c r="M59" s="95"/>
      <c r="N59" s="383"/>
      <c r="O59" s="383"/>
      <c r="P59" s="383"/>
      <c r="Q59" s="384"/>
    </row>
    <row r="60" spans="1:17" ht="12.75" customHeight="1">
      <c r="A60" s="127"/>
      <c r="B60" s="22"/>
      <c r="C60" s="23"/>
      <c r="D60" s="128"/>
      <c r="E60" s="22"/>
      <c r="F60" s="63"/>
      <c r="G60" s="129"/>
      <c r="H60" s="379"/>
      <c r="I60" s="380"/>
      <c r="J60" s="380"/>
      <c r="K60" s="380"/>
      <c r="L60" s="380"/>
      <c r="M60" s="380"/>
      <c r="N60" s="380"/>
      <c r="O60" s="380"/>
      <c r="P60" s="380"/>
      <c r="Q60" s="381"/>
    </row>
    <row r="61" spans="1:17" ht="12.75" customHeight="1">
      <c r="A61" s="134"/>
      <c r="B61" s="16"/>
      <c r="C61" s="16"/>
      <c r="D61" s="126"/>
      <c r="E61" s="15"/>
      <c r="F61" s="60"/>
      <c r="G61" s="60"/>
      <c r="H61" s="382"/>
      <c r="I61" s="383"/>
      <c r="J61" s="95"/>
      <c r="K61" s="383"/>
      <c r="L61" s="383"/>
      <c r="M61" s="95"/>
      <c r="N61" s="383"/>
      <c r="O61" s="383"/>
      <c r="P61" s="383"/>
      <c r="Q61" s="384"/>
    </row>
    <row r="62" spans="1:17" ht="12.75" customHeight="1">
      <c r="A62" s="127"/>
      <c r="B62" s="25"/>
      <c r="C62" s="23"/>
      <c r="D62" s="128"/>
      <c r="E62" s="22"/>
      <c r="F62" s="63"/>
      <c r="G62" s="129"/>
      <c r="H62" s="379"/>
      <c r="I62" s="380"/>
      <c r="J62" s="380"/>
      <c r="K62" s="380"/>
      <c r="L62" s="380"/>
      <c r="M62" s="380"/>
      <c r="N62" s="380"/>
      <c r="O62" s="380"/>
      <c r="P62" s="380"/>
      <c r="Q62" s="381"/>
    </row>
    <row r="63" spans="1:17" ht="12.75" customHeight="1">
      <c r="A63" s="134"/>
      <c r="B63" s="16"/>
      <c r="C63" s="16"/>
      <c r="D63" s="126"/>
      <c r="E63" s="15"/>
      <c r="F63" s="60"/>
      <c r="G63" s="60"/>
      <c r="H63" s="382"/>
      <c r="I63" s="383"/>
      <c r="J63" s="95"/>
      <c r="K63" s="383"/>
      <c r="L63" s="383"/>
      <c r="M63" s="95"/>
      <c r="N63" s="383"/>
      <c r="O63" s="383"/>
      <c r="P63" s="383"/>
      <c r="Q63" s="384"/>
    </row>
    <row r="64" spans="1:17" ht="12.75" customHeight="1">
      <c r="A64" s="127"/>
      <c r="B64" s="22"/>
      <c r="C64" s="23"/>
      <c r="D64" s="128"/>
      <c r="E64" s="22"/>
      <c r="F64" s="63"/>
      <c r="G64" s="129"/>
      <c r="H64" s="379"/>
      <c r="I64" s="380"/>
      <c r="J64" s="380"/>
      <c r="K64" s="380"/>
      <c r="L64" s="380"/>
      <c r="M64" s="380"/>
      <c r="N64" s="380"/>
      <c r="O64" s="380"/>
      <c r="P64" s="380"/>
      <c r="Q64" s="381"/>
    </row>
    <row r="65" spans="1:17" ht="12.75" customHeight="1">
      <c r="A65" s="134"/>
      <c r="B65" s="15"/>
      <c r="C65" s="16"/>
      <c r="D65" s="126"/>
      <c r="E65" s="15"/>
      <c r="F65" s="60"/>
      <c r="G65" s="60"/>
      <c r="H65" s="382"/>
      <c r="I65" s="383"/>
      <c r="J65" s="95"/>
      <c r="K65" s="383"/>
      <c r="L65" s="383"/>
      <c r="M65" s="95"/>
      <c r="N65" s="383"/>
      <c r="O65" s="383"/>
      <c r="P65" s="383"/>
      <c r="Q65" s="384"/>
    </row>
    <row r="66" spans="1:17" ht="12.75" customHeight="1">
      <c r="A66" s="127"/>
      <c r="B66" s="22"/>
      <c r="C66" s="23"/>
      <c r="D66" s="128"/>
      <c r="E66" s="22"/>
      <c r="F66" s="63"/>
      <c r="G66" s="129"/>
      <c r="H66" s="379"/>
      <c r="I66" s="380"/>
      <c r="J66" s="380"/>
      <c r="K66" s="380"/>
      <c r="L66" s="380"/>
      <c r="M66" s="380"/>
      <c r="N66" s="380"/>
      <c r="O66" s="380"/>
      <c r="P66" s="380"/>
      <c r="Q66" s="381"/>
    </row>
    <row r="67" spans="1:17" ht="12.75" customHeight="1">
      <c r="A67" s="134"/>
      <c r="B67" s="16"/>
      <c r="C67" s="16"/>
      <c r="D67" s="126"/>
      <c r="E67" s="15"/>
      <c r="F67" s="60"/>
      <c r="G67" s="60"/>
      <c r="H67" s="382"/>
      <c r="I67" s="383"/>
      <c r="J67" s="95"/>
      <c r="K67" s="383"/>
      <c r="L67" s="383"/>
      <c r="M67" s="95"/>
      <c r="N67" s="383"/>
      <c r="O67" s="383"/>
      <c r="P67" s="383"/>
      <c r="Q67" s="384"/>
    </row>
    <row r="68" spans="1:17" ht="12.75" customHeight="1">
      <c r="A68" s="127"/>
      <c r="B68" s="22"/>
      <c r="C68" s="23"/>
      <c r="D68" s="128"/>
      <c r="E68" s="22"/>
      <c r="F68" s="63"/>
      <c r="G68" s="129"/>
      <c r="H68" s="379"/>
      <c r="I68" s="380"/>
      <c r="J68" s="380"/>
      <c r="K68" s="380"/>
      <c r="L68" s="380"/>
      <c r="M68" s="380"/>
      <c r="N68" s="380"/>
      <c r="O68" s="380"/>
      <c r="P68" s="380"/>
      <c r="Q68" s="381"/>
    </row>
    <row r="69" spans="1:17" ht="12.75" customHeight="1">
      <c r="A69" s="134"/>
      <c r="B69" s="16"/>
      <c r="C69" s="16"/>
      <c r="D69" s="126"/>
      <c r="E69" s="15"/>
      <c r="F69" s="60"/>
      <c r="G69" s="60"/>
      <c r="H69" s="382"/>
      <c r="I69" s="383"/>
      <c r="J69" s="95"/>
      <c r="K69" s="383"/>
      <c r="L69" s="383"/>
      <c r="M69" s="95"/>
      <c r="N69" s="383"/>
      <c r="O69" s="383"/>
      <c r="P69" s="383"/>
      <c r="Q69" s="384"/>
    </row>
    <row r="70" spans="1:17" ht="12.75" customHeight="1">
      <c r="A70" s="127"/>
      <c r="B70" s="22"/>
      <c r="C70" s="23"/>
      <c r="D70" s="128"/>
      <c r="E70" s="22"/>
      <c r="F70" s="63"/>
      <c r="G70" s="129"/>
      <c r="H70" s="379"/>
      <c r="I70" s="380"/>
      <c r="J70" s="380"/>
      <c r="K70" s="380"/>
      <c r="L70" s="380"/>
      <c r="M70" s="380"/>
      <c r="N70" s="380"/>
      <c r="O70" s="380"/>
      <c r="P70" s="380"/>
      <c r="Q70" s="381"/>
    </row>
    <row r="71" spans="1:17" ht="12.75" customHeight="1">
      <c r="A71" s="134"/>
      <c r="B71" s="16"/>
      <c r="C71" s="16"/>
      <c r="D71" s="126"/>
      <c r="E71" s="15"/>
      <c r="F71" s="60"/>
      <c r="G71" s="60"/>
      <c r="H71" s="382"/>
      <c r="I71" s="383"/>
      <c r="J71" s="95"/>
      <c r="K71" s="383"/>
      <c r="L71" s="383"/>
      <c r="M71" s="95"/>
      <c r="N71" s="383"/>
      <c r="O71" s="383"/>
      <c r="P71" s="383"/>
      <c r="Q71" s="384"/>
    </row>
    <row r="72" spans="1:17" ht="12.75" customHeight="1">
      <c r="A72" s="127"/>
      <c r="B72" s="22"/>
      <c r="C72" s="23"/>
      <c r="D72" s="128"/>
      <c r="E72" s="22"/>
      <c r="F72" s="63"/>
      <c r="G72" s="129"/>
      <c r="H72" s="379"/>
      <c r="I72" s="380"/>
      <c r="J72" s="380"/>
      <c r="K72" s="380"/>
      <c r="L72" s="380"/>
      <c r="M72" s="380"/>
      <c r="N72" s="380"/>
      <c r="O72" s="380"/>
      <c r="P72" s="380"/>
      <c r="Q72" s="381"/>
    </row>
    <row r="73" spans="1:17" ht="12.75" customHeight="1">
      <c r="A73" s="134"/>
      <c r="B73" s="15" t="s">
        <v>170</v>
      </c>
      <c r="C73" s="16"/>
      <c r="D73" s="126"/>
      <c r="E73" s="15"/>
      <c r="F73" s="60"/>
      <c r="G73" s="60"/>
      <c r="H73" s="382"/>
      <c r="I73" s="383"/>
      <c r="J73" s="95"/>
      <c r="K73" s="383"/>
      <c r="L73" s="383"/>
      <c r="M73" s="95"/>
      <c r="N73" s="383"/>
      <c r="O73" s="383"/>
      <c r="P73" s="383"/>
      <c r="Q73" s="384"/>
    </row>
    <row r="74" spans="1:17" ht="12.75" customHeight="1">
      <c r="A74" s="127"/>
      <c r="B74" s="22"/>
      <c r="C74" s="23"/>
      <c r="D74" s="128"/>
      <c r="E74" s="22"/>
      <c r="F74" s="63"/>
      <c r="G74" s="63"/>
      <c r="H74" s="379"/>
      <c r="I74" s="380"/>
      <c r="J74" s="380"/>
      <c r="K74" s="380"/>
      <c r="L74" s="380"/>
      <c r="M74" s="380"/>
      <c r="N74" s="380"/>
      <c r="O74" s="380"/>
      <c r="P74" s="380"/>
      <c r="Q74" s="381"/>
    </row>
    <row r="75" spans="1:17" ht="12.75" customHeight="1">
      <c r="A75" s="135"/>
      <c r="B75" s="12"/>
      <c r="C75" s="18"/>
      <c r="D75" s="136"/>
      <c r="E75" s="12"/>
      <c r="F75" s="137"/>
      <c r="G75" s="138"/>
      <c r="H75" s="385"/>
      <c r="I75" s="386"/>
      <c r="J75" s="121"/>
      <c r="K75" s="386"/>
      <c r="L75" s="386"/>
      <c r="M75" s="121"/>
      <c r="N75" s="386"/>
      <c r="O75" s="386"/>
      <c r="P75" s="386"/>
      <c r="Q75" s="387"/>
    </row>
    <row r="76" spans="1:17" s="11" customFormat="1" ht="12.75" customHeight="1">
      <c r="A76" s="123"/>
      <c r="B76" s="20"/>
      <c r="C76" s="24"/>
      <c r="D76" s="143"/>
      <c r="E76" s="20"/>
      <c r="F76" s="124"/>
      <c r="G76" s="124"/>
      <c r="H76" s="389"/>
      <c r="I76" s="390"/>
      <c r="J76" s="390"/>
      <c r="K76" s="390"/>
      <c r="L76" s="390"/>
      <c r="M76" s="390"/>
      <c r="N76" s="390"/>
      <c r="O76" s="390"/>
      <c r="P76" s="390"/>
      <c r="Q76" s="391"/>
    </row>
    <row r="77" spans="1:17" s="11" customFormat="1" ht="12.75" customHeight="1">
      <c r="A77" s="125" t="s">
        <v>151</v>
      </c>
      <c r="B77" s="16" t="s">
        <v>152</v>
      </c>
      <c r="C77" s="16"/>
      <c r="D77" s="126"/>
      <c r="E77" s="15"/>
      <c r="F77" s="60"/>
      <c r="G77" s="60"/>
      <c r="H77" s="382"/>
      <c r="I77" s="383"/>
      <c r="J77" s="246"/>
      <c r="K77" s="383"/>
      <c r="L77" s="383"/>
      <c r="M77" s="246"/>
      <c r="N77" s="383"/>
      <c r="O77" s="383"/>
      <c r="P77" s="383"/>
      <c r="Q77" s="384"/>
    </row>
    <row r="78" spans="1:17" s="11" customFormat="1" ht="12.75" customHeight="1">
      <c r="A78" s="127"/>
      <c r="B78" s="22"/>
      <c r="C78" s="23"/>
      <c r="D78" s="131"/>
      <c r="E78" s="22"/>
      <c r="F78" s="63"/>
      <c r="G78" s="129"/>
      <c r="H78" s="379"/>
      <c r="I78" s="380"/>
      <c r="J78" s="380"/>
      <c r="K78" s="380"/>
      <c r="L78" s="380"/>
      <c r="M78" s="380"/>
      <c r="N78" s="380"/>
      <c r="O78" s="380"/>
      <c r="P78" s="380"/>
      <c r="Q78" s="381"/>
    </row>
    <row r="79" spans="1:17" s="11" customFormat="1" ht="12.75" customHeight="1">
      <c r="A79" s="125" t="s">
        <v>50</v>
      </c>
      <c r="B79" s="16" t="s">
        <v>113</v>
      </c>
      <c r="C79" s="16"/>
      <c r="D79" s="130">
        <v>1</v>
      </c>
      <c r="E79" s="15" t="s">
        <v>39</v>
      </c>
      <c r="F79" s="60"/>
      <c r="G79" s="60"/>
      <c r="H79" s="382"/>
      <c r="I79" s="383"/>
      <c r="J79" s="246"/>
      <c r="K79" s="383"/>
      <c r="L79" s="383"/>
      <c r="M79" s="246"/>
      <c r="N79" s="383"/>
      <c r="O79" s="383"/>
      <c r="P79" s="383"/>
      <c r="Q79" s="384"/>
    </row>
    <row r="80" spans="1:17" s="11" customFormat="1" ht="12.75" customHeight="1">
      <c r="A80" s="127"/>
      <c r="B80" s="22"/>
      <c r="C80" s="23"/>
      <c r="D80" s="131"/>
      <c r="E80" s="22"/>
      <c r="F80" s="63"/>
      <c r="G80" s="129"/>
      <c r="H80" s="379"/>
      <c r="I80" s="380"/>
      <c r="J80" s="380"/>
      <c r="K80" s="380"/>
      <c r="L80" s="380"/>
      <c r="M80" s="380"/>
      <c r="N80" s="380"/>
      <c r="O80" s="380"/>
      <c r="P80" s="380"/>
      <c r="Q80" s="381"/>
    </row>
    <row r="81" spans="1:17" s="11" customFormat="1" ht="12.75" customHeight="1">
      <c r="A81" s="125" t="s">
        <v>49</v>
      </c>
      <c r="B81" s="16" t="s">
        <v>35</v>
      </c>
      <c r="C81" s="16"/>
      <c r="D81" s="130">
        <v>1</v>
      </c>
      <c r="E81" s="15" t="s">
        <v>39</v>
      </c>
      <c r="F81" s="60"/>
      <c r="G81" s="60"/>
      <c r="H81" s="382"/>
      <c r="I81" s="383"/>
      <c r="J81" s="246"/>
      <c r="K81" s="383"/>
      <c r="L81" s="383"/>
      <c r="M81" s="246"/>
      <c r="N81" s="383"/>
      <c r="O81" s="383"/>
      <c r="P81" s="383"/>
      <c r="Q81" s="384"/>
    </row>
    <row r="82" spans="1:17" s="11" customFormat="1" ht="12.75" customHeight="1">
      <c r="A82" s="132"/>
      <c r="B82" s="22"/>
      <c r="C82" s="26"/>
      <c r="D82" s="133"/>
      <c r="E82" s="25"/>
      <c r="F82" s="63"/>
      <c r="G82" s="129"/>
      <c r="H82" s="379"/>
      <c r="I82" s="380"/>
      <c r="J82" s="380"/>
      <c r="K82" s="380"/>
      <c r="L82" s="380"/>
      <c r="M82" s="380"/>
      <c r="N82" s="380"/>
      <c r="O82" s="380"/>
      <c r="P82" s="380"/>
      <c r="Q82" s="381"/>
    </row>
    <row r="83" spans="1:17" s="11" customFormat="1" ht="12.75" customHeight="1">
      <c r="A83" s="125" t="s">
        <v>56</v>
      </c>
      <c r="B83" s="16" t="s">
        <v>130</v>
      </c>
      <c r="C83" s="16"/>
      <c r="D83" s="130">
        <v>1</v>
      </c>
      <c r="E83" s="15" t="s">
        <v>17</v>
      </c>
      <c r="F83" s="60"/>
      <c r="G83" s="60"/>
      <c r="H83" s="382"/>
      <c r="I83" s="383"/>
      <c r="J83" s="246"/>
      <c r="K83" s="393"/>
      <c r="L83" s="393"/>
      <c r="M83" s="246"/>
      <c r="N83" s="383"/>
      <c r="O83" s="383"/>
      <c r="P83" s="383"/>
      <c r="Q83" s="384"/>
    </row>
    <row r="84" spans="1:17" s="11" customFormat="1" ht="12.75" customHeight="1">
      <c r="A84" s="127"/>
      <c r="B84" s="25"/>
      <c r="C84" s="23"/>
      <c r="D84" s="131"/>
      <c r="E84" s="22"/>
      <c r="F84" s="129"/>
      <c r="G84" s="129"/>
      <c r="H84" s="379"/>
      <c r="I84" s="380"/>
      <c r="J84" s="380"/>
      <c r="K84" s="380"/>
      <c r="L84" s="380"/>
      <c r="M84" s="380"/>
      <c r="N84" s="380"/>
      <c r="O84" s="380"/>
      <c r="P84" s="380"/>
      <c r="Q84" s="381"/>
    </row>
    <row r="85" spans="1:17" s="11" customFormat="1" ht="12.75" customHeight="1">
      <c r="A85" s="125"/>
      <c r="B85" s="16"/>
      <c r="C85" s="16"/>
      <c r="D85" s="130"/>
      <c r="E85" s="15"/>
      <c r="F85" s="60"/>
      <c r="G85" s="60"/>
      <c r="H85" s="382"/>
      <c r="I85" s="383"/>
      <c r="J85" s="246"/>
      <c r="K85" s="393"/>
      <c r="L85" s="393"/>
      <c r="M85" s="246"/>
      <c r="N85" s="383"/>
      <c r="O85" s="383"/>
      <c r="P85" s="383"/>
      <c r="Q85" s="384"/>
    </row>
    <row r="86" spans="1:17" s="11" customFormat="1" ht="12.75" customHeight="1">
      <c r="A86" s="127"/>
      <c r="B86" s="23"/>
      <c r="C86" s="23"/>
      <c r="D86" s="131"/>
      <c r="E86" s="22"/>
      <c r="F86" s="63"/>
      <c r="G86" s="129"/>
      <c r="H86" s="379"/>
      <c r="I86" s="380"/>
      <c r="J86" s="380"/>
      <c r="K86" s="380"/>
      <c r="L86" s="380"/>
      <c r="M86" s="380"/>
      <c r="N86" s="380"/>
      <c r="O86" s="380"/>
      <c r="P86" s="380"/>
      <c r="Q86" s="381"/>
    </row>
    <row r="87" spans="1:17" s="11" customFormat="1" ht="12.75" customHeight="1">
      <c r="A87" s="125"/>
      <c r="B87" s="16"/>
      <c r="C87" s="16"/>
      <c r="D87" s="130"/>
      <c r="E87" s="15"/>
      <c r="F87" s="60"/>
      <c r="G87" s="60"/>
      <c r="H87" s="382"/>
      <c r="I87" s="383"/>
      <c r="J87" s="246"/>
      <c r="K87" s="393"/>
      <c r="L87" s="393"/>
      <c r="M87" s="246"/>
      <c r="N87" s="383"/>
      <c r="O87" s="383"/>
      <c r="P87" s="383"/>
      <c r="Q87" s="384"/>
    </row>
    <row r="88" spans="1:17" s="11" customFormat="1" ht="12.75" customHeight="1">
      <c r="A88" s="127"/>
      <c r="B88" s="23"/>
      <c r="C88" s="23"/>
      <c r="D88" s="128"/>
      <c r="E88" s="22"/>
      <c r="F88" s="63"/>
      <c r="G88" s="129"/>
      <c r="H88" s="379"/>
      <c r="I88" s="380"/>
      <c r="J88" s="380"/>
      <c r="K88" s="380"/>
      <c r="L88" s="380"/>
      <c r="M88" s="380"/>
      <c r="N88" s="380"/>
      <c r="O88" s="380"/>
      <c r="P88" s="380"/>
      <c r="Q88" s="381"/>
    </row>
    <row r="89" spans="1:17" s="11" customFormat="1" ht="12.75" customHeight="1">
      <c r="A89" s="125"/>
      <c r="B89" s="16"/>
      <c r="C89" s="16"/>
      <c r="D89" s="126"/>
      <c r="E89" s="15"/>
      <c r="F89" s="60"/>
      <c r="G89" s="60"/>
      <c r="H89" s="382"/>
      <c r="I89" s="383"/>
      <c r="J89" s="246"/>
      <c r="K89" s="393"/>
      <c r="L89" s="393"/>
      <c r="M89" s="246"/>
      <c r="N89" s="383"/>
      <c r="O89" s="383"/>
      <c r="P89" s="383"/>
      <c r="Q89" s="384"/>
    </row>
    <row r="90" spans="1:17" s="11" customFormat="1" ht="12.75" customHeight="1">
      <c r="A90" s="132"/>
      <c r="B90" s="25"/>
      <c r="C90" s="23"/>
      <c r="D90" s="128"/>
      <c r="E90" s="22"/>
      <c r="F90" s="63"/>
      <c r="G90" s="129"/>
      <c r="H90" s="379"/>
      <c r="I90" s="380"/>
      <c r="J90" s="380"/>
      <c r="K90" s="380"/>
      <c r="L90" s="380"/>
      <c r="M90" s="380"/>
      <c r="N90" s="380"/>
      <c r="O90" s="380"/>
      <c r="P90" s="380"/>
      <c r="Q90" s="381"/>
    </row>
    <row r="91" spans="1:17" s="11" customFormat="1" ht="12.75" customHeight="1">
      <c r="A91" s="134"/>
      <c r="B91" s="16"/>
      <c r="C91" s="16"/>
      <c r="D91" s="126"/>
      <c r="E91" s="15"/>
      <c r="F91" s="60"/>
      <c r="G91" s="60"/>
      <c r="H91" s="382"/>
      <c r="I91" s="383"/>
      <c r="J91" s="246"/>
      <c r="K91" s="393"/>
      <c r="L91" s="393"/>
      <c r="M91" s="246"/>
      <c r="N91" s="383"/>
      <c r="O91" s="383"/>
      <c r="P91" s="383"/>
      <c r="Q91" s="384"/>
    </row>
    <row r="92" spans="1:17" s="11" customFormat="1" ht="12.75" customHeight="1">
      <c r="A92" s="127"/>
      <c r="B92" s="22"/>
      <c r="C92" s="23"/>
      <c r="D92" s="128"/>
      <c r="E92" s="22"/>
      <c r="F92" s="63"/>
      <c r="G92" s="129"/>
      <c r="H92" s="379"/>
      <c r="I92" s="380"/>
      <c r="J92" s="380"/>
      <c r="K92" s="380"/>
      <c r="L92" s="380"/>
      <c r="M92" s="380"/>
      <c r="N92" s="380"/>
      <c r="O92" s="380"/>
      <c r="P92" s="380"/>
      <c r="Q92" s="381"/>
    </row>
    <row r="93" spans="1:17" s="11" customFormat="1" ht="12.75" customHeight="1">
      <c r="A93" s="125"/>
      <c r="B93" s="16"/>
      <c r="C93" s="16"/>
      <c r="D93" s="126"/>
      <c r="E93" s="15"/>
      <c r="F93" s="60"/>
      <c r="G93" s="60"/>
      <c r="H93" s="382"/>
      <c r="I93" s="383"/>
      <c r="J93" s="246"/>
      <c r="K93" s="383"/>
      <c r="L93" s="383"/>
      <c r="M93" s="246"/>
      <c r="N93" s="383"/>
      <c r="O93" s="383"/>
      <c r="P93" s="383"/>
      <c r="Q93" s="384"/>
    </row>
    <row r="94" spans="1:17" s="11" customFormat="1" ht="12.75" customHeight="1">
      <c r="A94" s="127"/>
      <c r="B94" s="22"/>
      <c r="C94" s="23"/>
      <c r="D94" s="128"/>
      <c r="E94" s="22"/>
      <c r="F94" s="63"/>
      <c r="G94" s="129"/>
      <c r="H94" s="379"/>
      <c r="I94" s="380"/>
      <c r="J94" s="380"/>
      <c r="K94" s="380"/>
      <c r="L94" s="380"/>
      <c r="M94" s="380"/>
      <c r="N94" s="380"/>
      <c r="O94" s="380"/>
      <c r="P94" s="380"/>
      <c r="Q94" s="381"/>
    </row>
    <row r="95" spans="1:17" s="11" customFormat="1" ht="12.75" customHeight="1">
      <c r="A95" s="134"/>
      <c r="B95" s="16"/>
      <c r="C95" s="16"/>
      <c r="D95" s="126"/>
      <c r="E95" s="15"/>
      <c r="F95" s="60"/>
      <c r="G95" s="60"/>
      <c r="H95" s="382"/>
      <c r="I95" s="383"/>
      <c r="J95" s="246"/>
      <c r="K95" s="383"/>
      <c r="L95" s="383"/>
      <c r="M95" s="246"/>
      <c r="N95" s="383"/>
      <c r="O95" s="383"/>
      <c r="P95" s="383"/>
      <c r="Q95" s="384"/>
    </row>
    <row r="96" spans="1:17" s="11" customFormat="1" ht="12.75" customHeight="1">
      <c r="A96" s="127"/>
      <c r="B96" s="22"/>
      <c r="C96" s="23"/>
      <c r="D96" s="128"/>
      <c r="E96" s="22"/>
      <c r="F96" s="63"/>
      <c r="G96" s="129"/>
      <c r="H96" s="379"/>
      <c r="I96" s="380"/>
      <c r="J96" s="380"/>
      <c r="K96" s="380"/>
      <c r="L96" s="380"/>
      <c r="M96" s="380"/>
      <c r="N96" s="380"/>
      <c r="O96" s="380"/>
      <c r="P96" s="380"/>
      <c r="Q96" s="381"/>
    </row>
    <row r="97" spans="1:17" s="11" customFormat="1" ht="12.75" customHeight="1">
      <c r="A97" s="134"/>
      <c r="B97" s="16"/>
      <c r="C97" s="16"/>
      <c r="D97" s="126"/>
      <c r="E97" s="15"/>
      <c r="F97" s="60"/>
      <c r="G97" s="60"/>
      <c r="H97" s="382"/>
      <c r="I97" s="383"/>
      <c r="J97" s="246"/>
      <c r="K97" s="383"/>
      <c r="L97" s="383"/>
      <c r="M97" s="246"/>
      <c r="N97" s="383"/>
      <c r="O97" s="383"/>
      <c r="P97" s="383"/>
      <c r="Q97" s="384"/>
    </row>
    <row r="98" spans="1:17" s="11" customFormat="1" ht="12.75" customHeight="1">
      <c r="A98" s="127"/>
      <c r="B98" s="25"/>
      <c r="C98" s="23"/>
      <c r="D98" s="128"/>
      <c r="E98" s="22"/>
      <c r="F98" s="63"/>
      <c r="G98" s="129"/>
      <c r="H98" s="379"/>
      <c r="I98" s="380"/>
      <c r="J98" s="380"/>
      <c r="K98" s="380"/>
      <c r="L98" s="380"/>
      <c r="M98" s="380"/>
      <c r="N98" s="380"/>
      <c r="O98" s="380"/>
      <c r="P98" s="380"/>
      <c r="Q98" s="381"/>
    </row>
    <row r="99" spans="1:17" s="11" customFormat="1" ht="12.75" customHeight="1">
      <c r="A99" s="134"/>
      <c r="B99" s="16"/>
      <c r="C99" s="16"/>
      <c r="D99" s="126"/>
      <c r="E99" s="15"/>
      <c r="F99" s="60"/>
      <c r="G99" s="60"/>
      <c r="H99" s="382"/>
      <c r="I99" s="383"/>
      <c r="J99" s="246"/>
      <c r="K99" s="383"/>
      <c r="L99" s="383"/>
      <c r="M99" s="246"/>
      <c r="N99" s="383"/>
      <c r="O99" s="383"/>
      <c r="P99" s="383"/>
      <c r="Q99" s="384"/>
    </row>
    <row r="100" spans="1:17" s="11" customFormat="1" ht="12.75" customHeight="1">
      <c r="A100" s="127"/>
      <c r="B100" s="22"/>
      <c r="C100" s="23"/>
      <c r="D100" s="128"/>
      <c r="E100" s="22"/>
      <c r="F100" s="63"/>
      <c r="G100" s="129"/>
      <c r="H100" s="379"/>
      <c r="I100" s="380"/>
      <c r="J100" s="380"/>
      <c r="K100" s="380"/>
      <c r="L100" s="380"/>
      <c r="M100" s="380"/>
      <c r="N100" s="380"/>
      <c r="O100" s="380"/>
      <c r="P100" s="380"/>
      <c r="Q100" s="381"/>
    </row>
    <row r="101" spans="1:17" s="11" customFormat="1" ht="12.75" customHeight="1">
      <c r="A101" s="134"/>
      <c r="B101" s="15"/>
      <c r="C101" s="16"/>
      <c r="D101" s="126"/>
      <c r="E101" s="15"/>
      <c r="F101" s="60"/>
      <c r="G101" s="60"/>
      <c r="H101" s="382"/>
      <c r="I101" s="383"/>
      <c r="J101" s="246"/>
      <c r="K101" s="383"/>
      <c r="L101" s="383"/>
      <c r="M101" s="246"/>
      <c r="N101" s="383"/>
      <c r="O101" s="383"/>
      <c r="P101" s="383"/>
      <c r="Q101" s="384"/>
    </row>
    <row r="102" spans="1:17" s="11" customFormat="1" ht="12.75" customHeight="1">
      <c r="A102" s="127"/>
      <c r="B102" s="22"/>
      <c r="C102" s="23"/>
      <c r="D102" s="128"/>
      <c r="E102" s="22"/>
      <c r="F102" s="63"/>
      <c r="G102" s="129"/>
      <c r="H102" s="379"/>
      <c r="I102" s="380"/>
      <c r="J102" s="380"/>
      <c r="K102" s="380"/>
      <c r="L102" s="380"/>
      <c r="M102" s="380"/>
      <c r="N102" s="380"/>
      <c r="O102" s="380"/>
      <c r="P102" s="380"/>
      <c r="Q102" s="381"/>
    </row>
    <row r="103" spans="1:17" s="11" customFormat="1" ht="12.75" customHeight="1">
      <c r="A103" s="134"/>
      <c r="B103" s="16"/>
      <c r="C103" s="16"/>
      <c r="D103" s="126"/>
      <c r="E103" s="15"/>
      <c r="F103" s="60"/>
      <c r="G103" s="60"/>
      <c r="H103" s="382"/>
      <c r="I103" s="383"/>
      <c r="J103" s="246"/>
      <c r="K103" s="383"/>
      <c r="L103" s="383"/>
      <c r="M103" s="246"/>
      <c r="N103" s="383"/>
      <c r="O103" s="383"/>
      <c r="P103" s="383"/>
      <c r="Q103" s="384"/>
    </row>
    <row r="104" spans="1:17" s="11" customFormat="1" ht="12.75" customHeight="1">
      <c r="A104" s="127"/>
      <c r="B104" s="22"/>
      <c r="C104" s="23"/>
      <c r="D104" s="128"/>
      <c r="E104" s="22"/>
      <c r="F104" s="63"/>
      <c r="G104" s="129"/>
      <c r="H104" s="379"/>
      <c r="I104" s="380"/>
      <c r="J104" s="380"/>
      <c r="K104" s="380"/>
      <c r="L104" s="380"/>
      <c r="M104" s="380"/>
      <c r="N104" s="380"/>
      <c r="O104" s="380"/>
      <c r="P104" s="380"/>
      <c r="Q104" s="381"/>
    </row>
    <row r="105" spans="1:17" s="11" customFormat="1" ht="12.75" customHeight="1">
      <c r="A105" s="134"/>
      <c r="B105" s="16"/>
      <c r="C105" s="16"/>
      <c r="D105" s="126"/>
      <c r="E105" s="15"/>
      <c r="F105" s="60"/>
      <c r="G105" s="60"/>
      <c r="H105" s="382"/>
      <c r="I105" s="383"/>
      <c r="J105" s="246"/>
      <c r="K105" s="383"/>
      <c r="L105" s="383"/>
      <c r="M105" s="246"/>
      <c r="N105" s="383"/>
      <c r="O105" s="383"/>
      <c r="P105" s="383"/>
      <c r="Q105" s="384"/>
    </row>
    <row r="106" spans="1:17" s="11" customFormat="1" ht="12.75" customHeight="1">
      <c r="A106" s="127"/>
      <c r="B106" s="22"/>
      <c r="C106" s="23"/>
      <c r="D106" s="128"/>
      <c r="E106" s="22"/>
      <c r="F106" s="63"/>
      <c r="G106" s="129"/>
      <c r="H106" s="379"/>
      <c r="I106" s="380"/>
      <c r="J106" s="380"/>
      <c r="K106" s="380"/>
      <c r="L106" s="380"/>
      <c r="M106" s="380"/>
      <c r="N106" s="380"/>
      <c r="O106" s="380"/>
      <c r="P106" s="380"/>
      <c r="Q106" s="381"/>
    </row>
    <row r="107" spans="1:17" s="11" customFormat="1" ht="12.75" customHeight="1">
      <c r="A107" s="134"/>
      <c r="B107" s="16"/>
      <c r="C107" s="16"/>
      <c r="D107" s="126"/>
      <c r="E107" s="15"/>
      <c r="F107" s="60"/>
      <c r="G107" s="60"/>
      <c r="H107" s="382"/>
      <c r="I107" s="383"/>
      <c r="J107" s="246"/>
      <c r="K107" s="383"/>
      <c r="L107" s="383"/>
      <c r="M107" s="246"/>
      <c r="N107" s="383"/>
      <c r="O107" s="383"/>
      <c r="P107" s="383"/>
      <c r="Q107" s="384"/>
    </row>
    <row r="108" spans="1:17" s="11" customFormat="1" ht="12.75" customHeight="1">
      <c r="A108" s="127"/>
      <c r="B108" s="22"/>
      <c r="C108" s="23"/>
      <c r="D108" s="128"/>
      <c r="E108" s="22"/>
      <c r="F108" s="63"/>
      <c r="G108" s="129"/>
      <c r="H108" s="379"/>
      <c r="I108" s="380"/>
      <c r="J108" s="380"/>
      <c r="K108" s="380"/>
      <c r="L108" s="380"/>
      <c r="M108" s="380"/>
      <c r="N108" s="380"/>
      <c r="O108" s="380"/>
      <c r="P108" s="380"/>
      <c r="Q108" s="381"/>
    </row>
    <row r="109" spans="1:17" s="11" customFormat="1" ht="12.75" customHeight="1">
      <c r="A109" s="134"/>
      <c r="B109" s="15" t="s">
        <v>171</v>
      </c>
      <c r="C109" s="16"/>
      <c r="D109" s="126"/>
      <c r="E109" s="15"/>
      <c r="F109" s="60"/>
      <c r="G109" s="60"/>
      <c r="H109" s="382"/>
      <c r="I109" s="383"/>
      <c r="J109" s="246"/>
      <c r="K109" s="383"/>
      <c r="L109" s="383"/>
      <c r="M109" s="246"/>
      <c r="N109" s="383"/>
      <c r="O109" s="383"/>
      <c r="P109" s="383"/>
      <c r="Q109" s="384"/>
    </row>
    <row r="110" spans="1:17" s="11" customFormat="1" ht="12.75" customHeight="1">
      <c r="A110" s="127"/>
      <c r="B110" s="22"/>
      <c r="C110" s="23"/>
      <c r="D110" s="128"/>
      <c r="E110" s="22"/>
      <c r="F110" s="63"/>
      <c r="G110" s="63"/>
      <c r="H110" s="379"/>
      <c r="I110" s="380"/>
      <c r="J110" s="380"/>
      <c r="K110" s="380"/>
      <c r="L110" s="380"/>
      <c r="M110" s="380"/>
      <c r="N110" s="380"/>
      <c r="O110" s="380"/>
      <c r="P110" s="380"/>
      <c r="Q110" s="381"/>
    </row>
    <row r="111" spans="1:17" s="11" customFormat="1" ht="12.75" customHeight="1">
      <c r="A111" s="135"/>
      <c r="B111" s="262"/>
      <c r="C111" s="18"/>
      <c r="D111" s="136"/>
      <c r="E111" s="262"/>
      <c r="F111" s="137"/>
      <c r="G111" s="138"/>
      <c r="H111" s="385"/>
      <c r="I111" s="386"/>
      <c r="J111" s="252"/>
      <c r="K111" s="386"/>
      <c r="L111" s="386"/>
      <c r="M111" s="252"/>
      <c r="N111" s="386"/>
      <c r="O111" s="386"/>
      <c r="P111" s="386"/>
      <c r="Q111" s="387"/>
    </row>
    <row r="112" spans="1:17" s="11" customFormat="1" ht="12.75" customHeight="1">
      <c r="A112" s="123"/>
      <c r="B112" s="20"/>
      <c r="C112" s="24"/>
      <c r="D112" s="143"/>
      <c r="E112" s="20"/>
      <c r="F112" s="124"/>
      <c r="G112" s="124"/>
      <c r="H112" s="255"/>
      <c r="I112" s="256"/>
      <c r="J112" s="256"/>
      <c r="K112" s="256"/>
      <c r="L112" s="256"/>
      <c r="M112" s="256"/>
      <c r="N112" s="256"/>
      <c r="O112" s="256"/>
      <c r="P112" s="256"/>
      <c r="Q112" s="257"/>
    </row>
    <row r="113" spans="1:17" s="11" customFormat="1" ht="12.75" customHeight="1">
      <c r="A113" s="125" t="s">
        <v>50</v>
      </c>
      <c r="B113" s="16" t="str">
        <f>B79</f>
        <v>空調設置工事</v>
      </c>
      <c r="C113" s="16"/>
      <c r="D113" s="126"/>
      <c r="E113" s="15"/>
      <c r="F113" s="60"/>
      <c r="G113" s="60"/>
      <c r="H113" s="245"/>
      <c r="I113" s="246"/>
      <c r="J113" s="246"/>
      <c r="K113" s="246"/>
      <c r="L113" s="246"/>
      <c r="M113" s="246"/>
      <c r="N113" s="246"/>
      <c r="O113" s="246"/>
      <c r="P113" s="246"/>
      <c r="Q113" s="254"/>
    </row>
    <row r="114" spans="1:17" s="11" customFormat="1" ht="12.75" customHeight="1">
      <c r="A114" s="127"/>
      <c r="B114" s="22"/>
      <c r="C114" s="27" t="s">
        <v>114</v>
      </c>
      <c r="D114" s="131"/>
      <c r="E114" s="22"/>
      <c r="F114" s="63"/>
      <c r="G114" s="129"/>
      <c r="H114" s="379"/>
      <c r="I114" s="380"/>
      <c r="J114" s="380"/>
      <c r="K114" s="236"/>
      <c r="L114" s="236"/>
      <c r="M114" s="247"/>
      <c r="N114" s="247"/>
      <c r="O114" s="236"/>
      <c r="P114" s="247"/>
      <c r="Q114" s="250"/>
    </row>
    <row r="115" spans="1:17" s="11" customFormat="1" ht="12.75" customHeight="1">
      <c r="A115" s="125"/>
      <c r="B115" s="16" t="s">
        <v>51</v>
      </c>
      <c r="C115" s="16"/>
      <c r="D115" s="130">
        <v>2</v>
      </c>
      <c r="E115" s="15" t="s">
        <v>25</v>
      </c>
      <c r="F115" s="60"/>
      <c r="G115" s="60"/>
      <c r="H115" s="245"/>
      <c r="I115" s="246"/>
      <c r="J115" s="246"/>
      <c r="K115" s="246"/>
      <c r="L115" s="70"/>
      <c r="M115" s="246"/>
      <c r="N115" s="246"/>
      <c r="O115" s="70"/>
      <c r="P115" s="70"/>
      <c r="Q115" s="71"/>
    </row>
    <row r="116" spans="1:17" s="11" customFormat="1" ht="12.75" customHeight="1">
      <c r="A116" s="127"/>
      <c r="B116" s="22"/>
      <c r="C116" s="23"/>
      <c r="D116" s="131"/>
      <c r="E116" s="22"/>
      <c r="F116" s="63"/>
      <c r="G116" s="129"/>
      <c r="H116" s="379"/>
      <c r="I116" s="380"/>
      <c r="J116" s="380"/>
      <c r="K116" s="247"/>
      <c r="L116" s="247"/>
      <c r="M116" s="247"/>
      <c r="N116" s="247"/>
      <c r="O116" s="247"/>
      <c r="P116" s="247"/>
      <c r="Q116" s="250"/>
    </row>
    <row r="117" spans="1:17" s="11" customFormat="1" ht="12.75" customHeight="1">
      <c r="A117" s="125"/>
      <c r="B117" s="16" t="s">
        <v>115</v>
      </c>
      <c r="C117" s="16"/>
      <c r="D117" s="130">
        <v>2</v>
      </c>
      <c r="E117" s="15" t="s">
        <v>26</v>
      </c>
      <c r="F117" s="60"/>
      <c r="G117" s="60"/>
      <c r="H117" s="245"/>
      <c r="I117" s="246"/>
      <c r="J117" s="246"/>
      <c r="K117" s="246"/>
      <c r="L117" s="70"/>
      <c r="M117" s="246"/>
      <c r="N117" s="246"/>
      <c r="O117" s="70"/>
      <c r="P117" s="70"/>
      <c r="Q117" s="71"/>
    </row>
    <row r="118" spans="1:17" s="11" customFormat="1" ht="12.75" customHeight="1">
      <c r="A118" s="132"/>
      <c r="B118" s="22"/>
      <c r="C118" s="26"/>
      <c r="D118" s="133"/>
      <c r="E118" s="25"/>
      <c r="F118" s="63"/>
      <c r="G118" s="129"/>
      <c r="H118" s="379"/>
      <c r="I118" s="380"/>
      <c r="J118" s="380"/>
      <c r="K118" s="247"/>
      <c r="L118" s="247"/>
      <c r="M118" s="247"/>
      <c r="N118" s="247"/>
      <c r="O118" s="247"/>
      <c r="P118" s="247"/>
      <c r="Q118" s="250"/>
    </row>
    <row r="119" spans="1:17" s="11" customFormat="1" ht="12.75" customHeight="1">
      <c r="A119" s="125"/>
      <c r="B119" s="16" t="s">
        <v>138</v>
      </c>
      <c r="C119" s="16" t="s">
        <v>116</v>
      </c>
      <c r="D119" s="130">
        <v>2</v>
      </c>
      <c r="E119" s="15" t="s">
        <v>26</v>
      </c>
      <c r="F119" s="60"/>
      <c r="G119" s="60"/>
      <c r="H119" s="245"/>
      <c r="I119" s="246"/>
      <c r="J119" s="246"/>
      <c r="K119" s="246"/>
      <c r="L119" s="70"/>
      <c r="M119" s="246"/>
      <c r="N119" s="246"/>
      <c r="O119" s="70"/>
      <c r="P119" s="70"/>
      <c r="Q119" s="71"/>
    </row>
    <row r="120" spans="1:17" s="11" customFormat="1" ht="12.75" customHeight="1">
      <c r="A120" s="127"/>
      <c r="B120" s="25"/>
      <c r="C120" s="23"/>
      <c r="D120" s="133"/>
      <c r="E120" s="25"/>
      <c r="F120" s="63"/>
      <c r="G120" s="129"/>
      <c r="H120" s="248"/>
      <c r="I120" s="247"/>
      <c r="J120" s="392"/>
      <c r="K120" s="392"/>
      <c r="L120" s="392"/>
      <c r="M120" s="249"/>
      <c r="N120" s="247"/>
      <c r="O120" s="247"/>
      <c r="P120" s="247"/>
      <c r="Q120" s="250"/>
    </row>
    <row r="121" spans="1:17" s="11" customFormat="1" ht="12.75" customHeight="1">
      <c r="A121" s="125"/>
      <c r="B121" s="16" t="s">
        <v>117</v>
      </c>
      <c r="C121" s="147" t="s">
        <v>118</v>
      </c>
      <c r="D121" s="130">
        <v>30</v>
      </c>
      <c r="E121" s="15" t="s">
        <v>24</v>
      </c>
      <c r="F121" s="60"/>
      <c r="G121" s="60"/>
      <c r="H121" s="245"/>
      <c r="I121" s="246"/>
      <c r="J121" s="246"/>
      <c r="K121" s="246"/>
      <c r="L121" s="70"/>
      <c r="M121" s="246"/>
      <c r="N121" s="246"/>
      <c r="O121" s="70"/>
      <c r="P121" s="70"/>
      <c r="Q121" s="71"/>
    </row>
    <row r="122" spans="1:17" s="11" customFormat="1" ht="12.75" customHeight="1">
      <c r="A122" s="127"/>
      <c r="B122" s="25"/>
      <c r="C122" s="23"/>
      <c r="D122" s="133"/>
      <c r="E122" s="25"/>
      <c r="F122" s="63"/>
      <c r="G122" s="129"/>
      <c r="H122" s="248"/>
      <c r="I122" s="247"/>
      <c r="J122" s="392"/>
      <c r="K122" s="392"/>
      <c r="L122" s="392"/>
      <c r="M122" s="249"/>
      <c r="N122" s="247"/>
      <c r="O122" s="247"/>
      <c r="P122" s="247"/>
      <c r="Q122" s="250"/>
    </row>
    <row r="123" spans="1:17" s="11" customFormat="1" ht="12.75" customHeight="1">
      <c r="A123" s="125"/>
      <c r="B123" s="16" t="s">
        <v>139</v>
      </c>
      <c r="C123" s="16" t="s">
        <v>143</v>
      </c>
      <c r="D123" s="130">
        <v>10</v>
      </c>
      <c r="E123" s="15" t="s">
        <v>24</v>
      </c>
      <c r="F123" s="60"/>
      <c r="G123" s="60"/>
      <c r="H123" s="245"/>
      <c r="I123" s="246"/>
      <c r="J123" s="246"/>
      <c r="K123" s="246"/>
      <c r="L123" s="70"/>
      <c r="M123" s="246"/>
      <c r="N123" s="246"/>
      <c r="O123" s="70"/>
      <c r="P123" s="70"/>
      <c r="Q123" s="71"/>
    </row>
    <row r="124" spans="1:17" s="11" customFormat="1" ht="12.75" customHeight="1">
      <c r="A124" s="127"/>
      <c r="B124" s="23"/>
      <c r="C124" s="23"/>
      <c r="D124" s="128"/>
      <c r="E124" s="22"/>
      <c r="F124" s="63"/>
      <c r="G124" s="129"/>
      <c r="H124" s="379"/>
      <c r="I124" s="380"/>
      <c r="J124" s="380"/>
      <c r="K124" s="247"/>
      <c r="L124" s="247"/>
      <c r="M124" s="247"/>
      <c r="N124" s="247"/>
      <c r="O124" s="247"/>
      <c r="P124" s="247"/>
      <c r="Q124" s="250"/>
    </row>
    <row r="125" spans="1:17" s="11" customFormat="1" ht="12.75" customHeight="1">
      <c r="A125" s="125"/>
      <c r="B125" s="16" t="s">
        <v>142</v>
      </c>
      <c r="C125" s="16" t="s">
        <v>141</v>
      </c>
      <c r="D125" s="130">
        <v>1</v>
      </c>
      <c r="E125" s="15" t="s">
        <v>17</v>
      </c>
      <c r="F125" s="60"/>
      <c r="G125" s="60"/>
      <c r="H125" s="245"/>
      <c r="I125" s="246"/>
      <c r="J125" s="246"/>
      <c r="K125" s="246"/>
      <c r="L125" s="70"/>
      <c r="M125" s="246"/>
      <c r="N125" s="246"/>
      <c r="O125" s="70"/>
      <c r="P125" s="70"/>
      <c r="Q125" s="71"/>
    </row>
    <row r="126" spans="1:17" s="11" customFormat="1" ht="12.75" customHeight="1">
      <c r="A126" s="132"/>
      <c r="B126" s="22"/>
      <c r="C126" s="23"/>
      <c r="D126" s="128"/>
      <c r="E126" s="22"/>
      <c r="F126" s="63"/>
      <c r="G126" s="129"/>
      <c r="H126" s="248"/>
      <c r="I126" s="247"/>
      <c r="J126" s="392"/>
      <c r="K126" s="392"/>
      <c r="L126" s="392"/>
      <c r="M126" s="249"/>
      <c r="N126" s="247"/>
      <c r="O126" s="247"/>
      <c r="P126" s="247"/>
      <c r="Q126" s="250"/>
    </row>
    <row r="127" spans="1:17" s="11" customFormat="1" ht="12.75" customHeight="1">
      <c r="A127" s="134"/>
      <c r="B127" s="16" t="s">
        <v>119</v>
      </c>
      <c r="C127" s="16"/>
      <c r="D127" s="130">
        <v>2</v>
      </c>
      <c r="E127" s="15" t="s">
        <v>25</v>
      </c>
      <c r="F127" s="60"/>
      <c r="G127" s="60"/>
      <c r="H127" s="245"/>
      <c r="I127" s="246"/>
      <c r="J127" s="246"/>
      <c r="K127" s="246"/>
      <c r="L127" s="70"/>
      <c r="M127" s="246"/>
      <c r="N127" s="246"/>
      <c r="O127" s="70"/>
      <c r="P127" s="70"/>
      <c r="Q127" s="71"/>
    </row>
    <row r="128" spans="1:17" s="11" customFormat="1" ht="12.75" customHeight="1">
      <c r="A128" s="127"/>
      <c r="B128" s="25"/>
      <c r="C128" s="23"/>
      <c r="D128" s="128"/>
      <c r="E128" s="22"/>
      <c r="F128" s="63"/>
      <c r="G128" s="129"/>
      <c r="H128" s="379"/>
      <c r="I128" s="380"/>
      <c r="J128" s="380"/>
      <c r="K128" s="247"/>
      <c r="L128" s="247"/>
      <c r="M128" s="247"/>
      <c r="N128" s="247"/>
      <c r="O128" s="247"/>
      <c r="P128" s="247"/>
      <c r="Q128" s="250"/>
    </row>
    <row r="129" spans="1:17" s="11" customFormat="1" ht="12.75" customHeight="1">
      <c r="A129" s="125"/>
      <c r="B129" s="16" t="s">
        <v>120</v>
      </c>
      <c r="C129" s="16" t="s">
        <v>121</v>
      </c>
      <c r="D129" s="130">
        <v>2</v>
      </c>
      <c r="E129" s="15" t="s">
        <v>52</v>
      </c>
      <c r="F129" s="60"/>
      <c r="G129" s="60"/>
      <c r="H129" s="245"/>
      <c r="I129" s="246"/>
      <c r="J129" s="246"/>
      <c r="K129" s="246"/>
      <c r="L129" s="70"/>
      <c r="M129" s="246"/>
      <c r="N129" s="246"/>
      <c r="O129" s="70"/>
      <c r="P129" s="70"/>
      <c r="Q129" s="71"/>
    </row>
    <row r="130" spans="1:17" s="11" customFormat="1" ht="12.75" customHeight="1">
      <c r="A130" s="127"/>
      <c r="B130" s="22"/>
      <c r="C130" s="23"/>
      <c r="D130" s="131"/>
      <c r="E130" s="22"/>
      <c r="F130" s="63"/>
      <c r="G130" s="129"/>
      <c r="H130" s="379"/>
      <c r="I130" s="380"/>
      <c r="J130" s="380"/>
      <c r="K130" s="247"/>
      <c r="L130" s="247"/>
      <c r="M130" s="247"/>
      <c r="N130" s="247"/>
      <c r="O130" s="247"/>
      <c r="P130" s="247"/>
      <c r="Q130" s="250"/>
    </row>
    <row r="131" spans="1:17" s="11" customFormat="1" ht="12.75" customHeight="1">
      <c r="A131" s="134"/>
      <c r="B131" s="16" t="s">
        <v>122</v>
      </c>
      <c r="C131" s="16"/>
      <c r="D131" s="130">
        <v>2</v>
      </c>
      <c r="E131" s="15" t="s">
        <v>25</v>
      </c>
      <c r="F131" s="60"/>
      <c r="G131" s="60"/>
      <c r="H131" s="245"/>
      <c r="I131" s="246"/>
      <c r="J131" s="246"/>
      <c r="K131" s="246"/>
      <c r="L131" s="70"/>
      <c r="M131" s="246"/>
      <c r="N131" s="246"/>
      <c r="O131" s="70"/>
      <c r="P131" s="70"/>
      <c r="Q131" s="71"/>
    </row>
    <row r="132" spans="1:17" s="11" customFormat="1" ht="12.75" customHeight="1">
      <c r="A132" s="127"/>
      <c r="B132" s="22"/>
      <c r="C132" s="23"/>
      <c r="D132" s="131"/>
      <c r="E132" s="22"/>
      <c r="F132" s="63"/>
      <c r="G132" s="129"/>
      <c r="H132" s="248"/>
      <c r="I132" s="247"/>
      <c r="J132" s="247"/>
      <c r="K132" s="247"/>
      <c r="L132" s="247"/>
      <c r="M132" s="247"/>
      <c r="N132" s="247"/>
      <c r="O132" s="247"/>
      <c r="P132" s="247"/>
      <c r="Q132" s="250"/>
    </row>
    <row r="133" spans="1:17" s="11" customFormat="1" ht="12.75" customHeight="1">
      <c r="A133" s="134"/>
      <c r="B133" s="16"/>
      <c r="C133" s="16"/>
      <c r="D133" s="130"/>
      <c r="E133" s="15"/>
      <c r="F133" s="60"/>
      <c r="G133" s="60"/>
      <c r="H133" s="245"/>
      <c r="I133" s="246"/>
      <c r="J133" s="246"/>
      <c r="K133" s="246"/>
      <c r="L133" s="70"/>
      <c r="M133" s="246"/>
      <c r="N133" s="246"/>
      <c r="O133" s="70"/>
      <c r="P133" s="70"/>
      <c r="Q133" s="71"/>
    </row>
    <row r="134" spans="1:17" s="11" customFormat="1" ht="12.75" customHeight="1">
      <c r="A134" s="127"/>
      <c r="B134" s="22"/>
      <c r="C134" s="23"/>
      <c r="D134" s="128"/>
      <c r="E134" s="22"/>
      <c r="F134" s="63"/>
      <c r="G134" s="129"/>
      <c r="H134" s="248"/>
      <c r="I134" s="247"/>
      <c r="J134" s="247"/>
      <c r="K134" s="247"/>
      <c r="L134" s="247"/>
      <c r="M134" s="247"/>
      <c r="N134" s="247"/>
      <c r="O134" s="247"/>
      <c r="P134" s="247"/>
      <c r="Q134" s="250"/>
    </row>
    <row r="135" spans="1:17" s="11" customFormat="1" ht="12.75" customHeight="1">
      <c r="A135" s="134"/>
      <c r="B135" s="16"/>
      <c r="C135" s="16"/>
      <c r="D135" s="130"/>
      <c r="E135" s="15"/>
      <c r="F135" s="60"/>
      <c r="G135" s="60"/>
      <c r="H135" s="245"/>
      <c r="I135" s="246"/>
      <c r="J135" s="246"/>
      <c r="K135" s="246"/>
      <c r="L135" s="246"/>
      <c r="M135" s="246"/>
      <c r="N135" s="246"/>
      <c r="O135" s="246"/>
      <c r="P135" s="246"/>
      <c r="Q135" s="254"/>
    </row>
    <row r="136" spans="1:17" s="11" customFormat="1" ht="12.75" customHeight="1">
      <c r="A136" s="127"/>
      <c r="B136" s="22"/>
      <c r="C136" s="23"/>
      <c r="D136" s="128"/>
      <c r="E136" s="22"/>
      <c r="F136" s="63"/>
      <c r="G136" s="129"/>
      <c r="H136" s="248"/>
      <c r="I136" s="247"/>
      <c r="J136" s="247"/>
      <c r="K136" s="247"/>
      <c r="L136" s="247"/>
      <c r="M136" s="247"/>
      <c r="N136" s="247"/>
      <c r="O136" s="247"/>
      <c r="P136" s="247"/>
      <c r="Q136" s="250"/>
    </row>
    <row r="137" spans="1:17" s="11" customFormat="1" ht="12.75" customHeight="1">
      <c r="A137" s="134"/>
      <c r="B137" s="16"/>
      <c r="C137" s="16"/>
      <c r="D137" s="130"/>
      <c r="E137" s="15"/>
      <c r="F137" s="60"/>
      <c r="G137" s="60"/>
      <c r="H137" s="245"/>
      <c r="I137" s="246"/>
      <c r="J137" s="246"/>
      <c r="K137" s="246"/>
      <c r="L137" s="246"/>
      <c r="M137" s="246"/>
      <c r="N137" s="246"/>
      <c r="O137" s="246"/>
      <c r="P137" s="246"/>
      <c r="Q137" s="254"/>
    </row>
    <row r="138" spans="1:17" s="11" customFormat="1" ht="12.75" customHeight="1">
      <c r="A138" s="127"/>
      <c r="B138" s="22"/>
      <c r="C138" s="23"/>
      <c r="D138" s="131"/>
      <c r="E138" s="22"/>
      <c r="F138" s="63"/>
      <c r="G138" s="129"/>
      <c r="H138" s="248"/>
      <c r="I138" s="247"/>
      <c r="J138" s="247"/>
      <c r="K138" s="247"/>
      <c r="L138" s="247"/>
      <c r="M138" s="247"/>
      <c r="N138" s="247"/>
      <c r="O138" s="247"/>
      <c r="P138" s="247"/>
      <c r="Q138" s="250"/>
    </row>
    <row r="139" spans="1:17" s="11" customFormat="1" ht="12.75" customHeight="1">
      <c r="A139" s="134"/>
      <c r="B139" s="16"/>
      <c r="C139" s="16"/>
      <c r="D139" s="130"/>
      <c r="E139" s="15"/>
      <c r="F139" s="60"/>
      <c r="G139" s="60"/>
      <c r="H139" s="245"/>
      <c r="I139" s="246"/>
      <c r="J139" s="246"/>
      <c r="K139" s="246"/>
      <c r="L139" s="246"/>
      <c r="M139" s="246"/>
      <c r="N139" s="246"/>
      <c r="O139" s="246"/>
      <c r="P139" s="246"/>
      <c r="Q139" s="254"/>
    </row>
    <row r="140" spans="1:17" s="11" customFormat="1" ht="12.75" customHeight="1">
      <c r="A140" s="127"/>
      <c r="B140" s="22"/>
      <c r="C140" s="23"/>
      <c r="D140" s="128"/>
      <c r="E140" s="22"/>
      <c r="F140" s="63"/>
      <c r="G140" s="129"/>
      <c r="H140" s="248"/>
      <c r="I140" s="247"/>
      <c r="J140" s="247"/>
      <c r="K140" s="247"/>
      <c r="L140" s="247"/>
      <c r="M140" s="247"/>
      <c r="N140" s="247"/>
      <c r="O140" s="247"/>
      <c r="P140" s="247"/>
      <c r="Q140" s="250"/>
    </row>
    <row r="141" spans="1:17" s="11" customFormat="1" ht="12.75" customHeight="1">
      <c r="A141" s="134"/>
      <c r="B141" s="16"/>
      <c r="C141" s="16"/>
      <c r="D141" s="126"/>
      <c r="E141" s="15"/>
      <c r="F141" s="60"/>
      <c r="G141" s="60"/>
      <c r="H141" s="245"/>
      <c r="I141" s="246"/>
      <c r="J141" s="246"/>
      <c r="K141" s="246"/>
      <c r="L141" s="246"/>
      <c r="M141" s="246"/>
      <c r="N141" s="246"/>
      <c r="O141" s="246"/>
      <c r="P141" s="246"/>
      <c r="Q141" s="254"/>
    </row>
    <row r="142" spans="1:17" s="11" customFormat="1" ht="12.75" customHeight="1">
      <c r="A142" s="127"/>
      <c r="B142" s="22"/>
      <c r="C142" s="23"/>
      <c r="D142" s="128"/>
      <c r="E142" s="22"/>
      <c r="F142" s="63"/>
      <c r="G142" s="129"/>
      <c r="H142" s="248"/>
      <c r="I142" s="247"/>
      <c r="J142" s="247"/>
      <c r="K142" s="247"/>
      <c r="L142" s="247"/>
      <c r="M142" s="247"/>
      <c r="N142" s="247"/>
      <c r="O142" s="247"/>
      <c r="P142" s="247"/>
      <c r="Q142" s="250"/>
    </row>
    <row r="143" spans="1:17" s="11" customFormat="1" ht="12.75" customHeight="1">
      <c r="A143" s="134"/>
      <c r="B143" s="16"/>
      <c r="C143" s="16"/>
      <c r="D143" s="126"/>
      <c r="E143" s="15"/>
      <c r="F143" s="60"/>
      <c r="G143" s="60"/>
      <c r="H143" s="245"/>
      <c r="I143" s="246"/>
      <c r="J143" s="246"/>
      <c r="K143" s="246"/>
      <c r="L143" s="246"/>
      <c r="M143" s="246"/>
      <c r="N143" s="246"/>
      <c r="O143" s="246"/>
      <c r="P143" s="246"/>
      <c r="Q143" s="254"/>
    </row>
    <row r="144" spans="1:17" s="11" customFormat="1" ht="12.75" customHeight="1">
      <c r="A144" s="127"/>
      <c r="B144" s="22"/>
      <c r="C144" s="23"/>
      <c r="D144" s="128"/>
      <c r="E144" s="22"/>
      <c r="F144" s="63"/>
      <c r="G144" s="129"/>
      <c r="H144" s="248"/>
      <c r="I144" s="247"/>
      <c r="J144" s="247"/>
      <c r="K144" s="247"/>
      <c r="L144" s="247"/>
      <c r="M144" s="247"/>
      <c r="N144" s="247"/>
      <c r="O144" s="247"/>
      <c r="P144" s="247"/>
      <c r="Q144" s="250"/>
    </row>
    <row r="145" spans="1:17" s="11" customFormat="1" ht="12.75" customHeight="1">
      <c r="A145" s="134"/>
      <c r="B145" s="15" t="s">
        <v>129</v>
      </c>
      <c r="C145" s="16"/>
      <c r="D145" s="126"/>
      <c r="E145" s="15"/>
      <c r="F145" s="60"/>
      <c r="G145" s="60"/>
      <c r="H145" s="245"/>
      <c r="I145" s="246"/>
      <c r="J145" s="246"/>
      <c r="K145" s="246"/>
      <c r="L145" s="246"/>
      <c r="M145" s="246"/>
      <c r="N145" s="246"/>
      <c r="O145" s="246"/>
      <c r="P145" s="246"/>
      <c r="Q145" s="254"/>
    </row>
    <row r="146" spans="1:17" s="11" customFormat="1" ht="12.75" customHeight="1">
      <c r="A146" s="127"/>
      <c r="B146" s="22"/>
      <c r="C146" s="23"/>
      <c r="D146" s="128"/>
      <c r="E146" s="22"/>
      <c r="F146" s="63"/>
      <c r="G146" s="63"/>
      <c r="H146" s="248"/>
      <c r="I146" s="247"/>
      <c r="J146" s="247"/>
      <c r="K146" s="247"/>
      <c r="L146" s="247"/>
      <c r="M146" s="247"/>
      <c r="N146" s="247"/>
      <c r="O146" s="247"/>
      <c r="P146" s="247"/>
      <c r="Q146" s="250"/>
    </row>
    <row r="147" spans="1:17" s="11" customFormat="1" ht="12.75" customHeight="1">
      <c r="A147" s="135"/>
      <c r="B147" s="262"/>
      <c r="C147" s="18"/>
      <c r="D147" s="136"/>
      <c r="E147" s="262"/>
      <c r="F147" s="137"/>
      <c r="G147" s="138"/>
      <c r="H147" s="251"/>
      <c r="I147" s="252"/>
      <c r="J147" s="252"/>
      <c r="K147" s="252"/>
      <c r="L147" s="252"/>
      <c r="M147" s="252"/>
      <c r="N147" s="252"/>
      <c r="O147" s="252"/>
      <c r="P147" s="252"/>
      <c r="Q147" s="253"/>
    </row>
    <row r="148" spans="1:17" s="11" customFormat="1" ht="12.75" customHeight="1">
      <c r="A148" s="123"/>
      <c r="B148" s="20"/>
      <c r="C148" s="24"/>
      <c r="D148" s="143"/>
      <c r="E148" s="20"/>
      <c r="F148" s="124"/>
      <c r="G148" s="124"/>
      <c r="H148" s="255"/>
      <c r="I148" s="256"/>
      <c r="J148" s="256"/>
      <c r="K148" s="256"/>
      <c r="L148" s="256"/>
      <c r="M148" s="256"/>
      <c r="N148" s="256"/>
      <c r="O148" s="256"/>
      <c r="P148" s="256"/>
      <c r="Q148" s="257"/>
    </row>
    <row r="149" spans="1:17" s="11" customFormat="1" ht="12.75" customHeight="1">
      <c r="A149" s="125" t="s">
        <v>49</v>
      </c>
      <c r="B149" s="16" t="str">
        <f>B81</f>
        <v>電気設備工事</v>
      </c>
      <c r="C149" s="16"/>
      <c r="D149" s="126"/>
      <c r="E149" s="15"/>
      <c r="F149" s="60"/>
      <c r="G149" s="60"/>
      <c r="H149" s="245"/>
      <c r="I149" s="246"/>
      <c r="J149" s="246"/>
      <c r="K149" s="246"/>
      <c r="L149" s="246"/>
      <c r="M149" s="246"/>
      <c r="N149" s="246"/>
      <c r="O149" s="246"/>
      <c r="P149" s="246"/>
      <c r="Q149" s="254"/>
    </row>
    <row r="150" spans="1:17" s="11" customFormat="1" ht="12.75" customHeight="1">
      <c r="A150" s="127"/>
      <c r="B150" s="22"/>
      <c r="C150" s="27"/>
      <c r="D150" s="131"/>
      <c r="E150" s="22"/>
      <c r="F150" s="63"/>
      <c r="G150" s="129"/>
      <c r="H150" s="235"/>
      <c r="I150" s="236"/>
      <c r="J150" s="378"/>
      <c r="K150" s="378"/>
      <c r="L150" s="378"/>
      <c r="M150" s="244"/>
      <c r="N150" s="243"/>
      <c r="O150" s="236"/>
      <c r="P150" s="236"/>
      <c r="Q150" s="237"/>
    </row>
    <row r="151" spans="1:17" s="11" customFormat="1" ht="12.75" customHeight="1">
      <c r="A151" s="125"/>
      <c r="B151" s="16" t="s">
        <v>123</v>
      </c>
      <c r="C151" s="16" t="s">
        <v>137</v>
      </c>
      <c r="D151" s="130">
        <v>1</v>
      </c>
      <c r="E151" s="15" t="s">
        <v>23</v>
      </c>
      <c r="F151" s="60"/>
      <c r="G151" s="60"/>
      <c r="H151" s="69"/>
      <c r="I151" s="70"/>
      <c r="J151" s="70"/>
      <c r="K151" s="70"/>
      <c r="L151" s="70"/>
      <c r="M151" s="70"/>
      <c r="N151" s="70"/>
      <c r="O151" s="70"/>
      <c r="P151" s="70"/>
      <c r="Q151" s="71"/>
    </row>
    <row r="152" spans="1:17" s="11" customFormat="1" ht="12.75" customHeight="1">
      <c r="A152" s="127"/>
      <c r="B152" s="22"/>
      <c r="C152" s="23"/>
      <c r="D152" s="131"/>
      <c r="E152" s="22"/>
      <c r="F152" s="63"/>
      <c r="G152" s="129"/>
      <c r="H152" s="235"/>
      <c r="I152" s="236"/>
      <c r="J152" s="378"/>
      <c r="K152" s="378"/>
      <c r="L152" s="378"/>
      <c r="M152" s="244"/>
      <c r="N152" s="243"/>
      <c r="O152" s="236"/>
      <c r="P152" s="236"/>
      <c r="Q152" s="237"/>
    </row>
    <row r="153" spans="1:17" s="11" customFormat="1" ht="12.75" customHeight="1">
      <c r="A153" s="125"/>
      <c r="B153" s="16" t="s">
        <v>124</v>
      </c>
      <c r="C153" s="16" t="s">
        <v>135</v>
      </c>
      <c r="D153" s="130">
        <v>40</v>
      </c>
      <c r="E153" s="15" t="s">
        <v>24</v>
      </c>
      <c r="F153" s="60"/>
      <c r="G153" s="60"/>
      <c r="H153" s="69"/>
      <c r="I153" s="70"/>
      <c r="J153" s="70"/>
      <c r="K153" s="70"/>
      <c r="L153" s="70"/>
      <c r="M153" s="70"/>
      <c r="N153" s="70"/>
      <c r="O153" s="70"/>
      <c r="P153" s="70"/>
      <c r="Q153" s="71"/>
    </row>
    <row r="154" spans="1:17" s="11" customFormat="1" ht="12.75" customHeight="1">
      <c r="A154" s="132"/>
      <c r="B154" s="22"/>
      <c r="C154" s="26"/>
      <c r="D154" s="133"/>
      <c r="E154" s="25"/>
      <c r="F154" s="63"/>
      <c r="G154" s="129"/>
      <c r="H154" s="235"/>
      <c r="I154" s="236"/>
      <c r="J154" s="378"/>
      <c r="K154" s="378"/>
      <c r="L154" s="378"/>
      <c r="M154" s="244"/>
      <c r="N154" s="243"/>
      <c r="O154" s="236"/>
      <c r="P154" s="236"/>
      <c r="Q154" s="237"/>
    </row>
    <row r="155" spans="1:17" s="11" customFormat="1" ht="12.75" customHeight="1">
      <c r="A155" s="125"/>
      <c r="B155" s="16" t="s">
        <v>134</v>
      </c>
      <c r="C155" s="16" t="s">
        <v>125</v>
      </c>
      <c r="D155" s="130">
        <v>2</v>
      </c>
      <c r="E155" s="15" t="s">
        <v>23</v>
      </c>
      <c r="F155" s="60"/>
      <c r="G155" s="60"/>
      <c r="H155" s="69"/>
      <c r="I155" s="70"/>
      <c r="J155" s="70"/>
      <c r="K155" s="70"/>
      <c r="L155" s="70"/>
      <c r="M155" s="70"/>
      <c r="N155" s="70"/>
      <c r="O155" s="70"/>
      <c r="P155" s="70"/>
      <c r="Q155" s="71"/>
    </row>
    <row r="156" spans="1:17" s="11" customFormat="1" ht="12.75" customHeight="1">
      <c r="A156" s="127"/>
      <c r="B156" s="25"/>
      <c r="C156" s="23"/>
      <c r="D156" s="133"/>
      <c r="E156" s="25"/>
      <c r="F156" s="63"/>
      <c r="G156" s="129"/>
      <c r="H156" s="235"/>
      <c r="I156" s="236"/>
      <c r="J156" s="378"/>
      <c r="K156" s="378"/>
      <c r="L156" s="378"/>
      <c r="M156" s="244"/>
      <c r="N156" s="243"/>
      <c r="O156" s="236"/>
      <c r="P156" s="236"/>
      <c r="Q156" s="237"/>
    </row>
    <row r="157" spans="1:17" s="11" customFormat="1" ht="12.75" customHeight="1">
      <c r="A157" s="125"/>
      <c r="B157" s="16" t="s">
        <v>126</v>
      </c>
      <c r="C157" s="147" t="s">
        <v>144</v>
      </c>
      <c r="D157" s="130">
        <v>2</v>
      </c>
      <c r="E157" s="15" t="s">
        <v>23</v>
      </c>
      <c r="F157" s="60"/>
      <c r="G157" s="60"/>
      <c r="H157" s="69"/>
      <c r="I157" s="70"/>
      <c r="J157" s="70"/>
      <c r="K157" s="70"/>
      <c r="L157" s="70"/>
      <c r="M157" s="70"/>
      <c r="N157" s="70"/>
      <c r="O157" s="70"/>
      <c r="P157" s="70"/>
      <c r="Q157" s="71"/>
    </row>
    <row r="158" spans="1:17" s="11" customFormat="1" ht="12.75" customHeight="1">
      <c r="A158" s="127"/>
      <c r="B158" s="25"/>
      <c r="C158" s="23"/>
      <c r="D158" s="133"/>
      <c r="E158" s="25"/>
      <c r="F158" s="63"/>
      <c r="G158" s="129"/>
      <c r="H158" s="235"/>
      <c r="I158" s="236"/>
      <c r="J158" s="378"/>
      <c r="K158" s="378"/>
      <c r="L158" s="378"/>
      <c r="M158" s="244"/>
      <c r="N158" s="243"/>
      <c r="O158" s="236"/>
      <c r="P158" s="236"/>
      <c r="Q158" s="237"/>
    </row>
    <row r="159" spans="1:17" s="11" customFormat="1" ht="12.75" customHeight="1">
      <c r="A159" s="125"/>
      <c r="B159" s="16" t="s">
        <v>126</v>
      </c>
      <c r="C159" s="147" t="s">
        <v>58</v>
      </c>
      <c r="D159" s="126">
        <v>1.8</v>
      </c>
      <c r="E159" s="15" t="s">
        <v>24</v>
      </c>
      <c r="F159" s="60"/>
      <c r="G159" s="60"/>
      <c r="H159" s="69"/>
      <c r="I159" s="70"/>
      <c r="J159" s="70"/>
      <c r="K159" s="70"/>
      <c r="L159" s="70"/>
      <c r="M159" s="70"/>
      <c r="N159" s="70"/>
      <c r="O159" s="70"/>
      <c r="P159" s="70"/>
      <c r="Q159" s="71"/>
    </row>
    <row r="160" spans="1:17" s="11" customFormat="1" ht="12.75" customHeight="1">
      <c r="A160" s="127"/>
      <c r="B160" s="25"/>
      <c r="C160" s="23"/>
      <c r="D160" s="133"/>
      <c r="E160" s="25"/>
      <c r="F160" s="63"/>
      <c r="G160" s="129"/>
      <c r="H160" s="235"/>
      <c r="I160" s="236"/>
      <c r="J160" s="378"/>
      <c r="K160" s="378"/>
      <c r="L160" s="378"/>
      <c r="M160" s="244"/>
      <c r="N160" s="243"/>
      <c r="O160" s="236"/>
      <c r="P160" s="236"/>
      <c r="Q160" s="237"/>
    </row>
    <row r="161" spans="1:17" s="11" customFormat="1" ht="12.75" customHeight="1">
      <c r="A161" s="125"/>
      <c r="B161" s="16" t="s">
        <v>127</v>
      </c>
      <c r="C161" s="16" t="s">
        <v>128</v>
      </c>
      <c r="D161" s="130">
        <v>1</v>
      </c>
      <c r="E161" s="15" t="s">
        <v>17</v>
      </c>
      <c r="F161" s="60"/>
      <c r="G161" s="60"/>
      <c r="H161" s="69"/>
      <c r="I161" s="70"/>
      <c r="J161" s="70"/>
      <c r="K161" s="70"/>
      <c r="L161" s="70"/>
      <c r="M161" s="70"/>
      <c r="N161" s="70"/>
      <c r="O161" s="70"/>
      <c r="P161" s="70"/>
      <c r="Q161" s="71"/>
    </row>
    <row r="162" spans="1:17" s="11" customFormat="1" ht="12.75" customHeight="1">
      <c r="A162" s="132"/>
      <c r="B162" s="25"/>
      <c r="C162" s="23"/>
      <c r="D162" s="133"/>
      <c r="E162" s="25"/>
      <c r="F162" s="63"/>
      <c r="G162" s="129"/>
      <c r="H162" s="235"/>
      <c r="I162" s="236"/>
      <c r="J162" s="236"/>
      <c r="K162" s="244"/>
      <c r="L162" s="244"/>
      <c r="M162" s="244"/>
      <c r="N162" s="243"/>
      <c r="O162" s="236"/>
      <c r="P162" s="247"/>
      <c r="Q162" s="250"/>
    </row>
    <row r="163" spans="1:17" s="11" customFormat="1" ht="12.75" customHeight="1">
      <c r="A163" s="134"/>
      <c r="B163" s="16"/>
      <c r="C163" s="16"/>
      <c r="D163" s="130"/>
      <c r="E163" s="15"/>
      <c r="F163" s="60"/>
      <c r="G163" s="60"/>
      <c r="H163" s="69"/>
      <c r="I163" s="70"/>
      <c r="J163" s="70"/>
      <c r="K163" s="70"/>
      <c r="L163" s="70"/>
      <c r="M163" s="70"/>
      <c r="N163" s="70"/>
      <c r="O163" s="70"/>
      <c r="P163" s="246"/>
      <c r="Q163" s="254"/>
    </row>
    <row r="164" spans="1:17" s="11" customFormat="1" ht="12.75" customHeight="1">
      <c r="A164" s="127"/>
      <c r="B164" s="22"/>
      <c r="C164" s="23"/>
      <c r="D164" s="128"/>
      <c r="E164" s="22"/>
      <c r="F164" s="63"/>
      <c r="G164" s="129"/>
      <c r="H164" s="248"/>
      <c r="I164" s="247"/>
      <c r="J164" s="247"/>
      <c r="K164" s="247"/>
      <c r="L164" s="247"/>
      <c r="M164" s="247"/>
      <c r="N164" s="247"/>
      <c r="O164" s="247"/>
      <c r="P164" s="247"/>
      <c r="Q164" s="250"/>
    </row>
    <row r="165" spans="1:17" s="11" customFormat="1" ht="12.75" customHeight="1">
      <c r="A165" s="125"/>
      <c r="B165" s="16"/>
      <c r="C165" s="16"/>
      <c r="D165" s="126"/>
      <c r="E165" s="15"/>
      <c r="F165" s="60"/>
      <c r="G165" s="60"/>
      <c r="H165" s="245"/>
      <c r="I165" s="246"/>
      <c r="J165" s="246"/>
      <c r="K165" s="246"/>
      <c r="L165" s="246"/>
      <c r="M165" s="246"/>
      <c r="N165" s="246"/>
      <c r="O165" s="246"/>
      <c r="P165" s="246"/>
      <c r="Q165" s="254"/>
    </row>
    <row r="166" spans="1:17" s="11" customFormat="1" ht="12.75" customHeight="1">
      <c r="A166" s="127"/>
      <c r="B166" s="22"/>
      <c r="C166" s="23"/>
      <c r="D166" s="128"/>
      <c r="E166" s="22"/>
      <c r="F166" s="63"/>
      <c r="G166" s="129"/>
      <c r="H166" s="248"/>
      <c r="I166" s="247"/>
      <c r="J166" s="247"/>
      <c r="K166" s="247"/>
      <c r="L166" s="247"/>
      <c r="M166" s="247"/>
      <c r="N166" s="247"/>
      <c r="O166" s="247"/>
      <c r="P166" s="247"/>
      <c r="Q166" s="250"/>
    </row>
    <row r="167" spans="1:17" s="11" customFormat="1" ht="12.75" customHeight="1">
      <c r="A167" s="134"/>
      <c r="B167" s="16"/>
      <c r="C167" s="16"/>
      <c r="D167" s="126"/>
      <c r="E167" s="15"/>
      <c r="F167" s="60"/>
      <c r="G167" s="60"/>
      <c r="H167" s="245"/>
      <c r="I167" s="246"/>
      <c r="J167" s="246"/>
      <c r="K167" s="246"/>
      <c r="L167" s="246"/>
      <c r="M167" s="246"/>
      <c r="N167" s="246"/>
      <c r="O167" s="246"/>
      <c r="P167" s="246"/>
      <c r="Q167" s="254"/>
    </row>
    <row r="168" spans="1:17" s="11" customFormat="1" ht="12.75" customHeight="1">
      <c r="A168" s="127"/>
      <c r="B168" s="22"/>
      <c r="C168" s="23"/>
      <c r="D168" s="128"/>
      <c r="E168" s="22"/>
      <c r="F168" s="63"/>
      <c r="G168" s="129"/>
      <c r="H168" s="248"/>
      <c r="I168" s="247"/>
      <c r="J168" s="247"/>
      <c r="K168" s="247"/>
      <c r="L168" s="247"/>
      <c r="M168" s="247"/>
      <c r="N168" s="247"/>
      <c r="O168" s="247"/>
      <c r="P168" s="247"/>
      <c r="Q168" s="250"/>
    </row>
    <row r="169" spans="1:17" s="11" customFormat="1" ht="12.75" customHeight="1">
      <c r="A169" s="134"/>
      <c r="B169" s="16"/>
      <c r="C169" s="16"/>
      <c r="D169" s="126"/>
      <c r="E169" s="15"/>
      <c r="F169" s="60"/>
      <c r="G169" s="60"/>
      <c r="H169" s="245"/>
      <c r="I169" s="246"/>
      <c r="J169" s="246"/>
      <c r="K169" s="246"/>
      <c r="L169" s="246"/>
      <c r="M169" s="246"/>
      <c r="N169" s="246"/>
      <c r="O169" s="246"/>
      <c r="P169" s="246"/>
      <c r="Q169" s="254"/>
    </row>
    <row r="170" spans="1:17" s="11" customFormat="1" ht="12.75" customHeight="1">
      <c r="A170" s="127"/>
      <c r="B170" s="25"/>
      <c r="C170" s="23"/>
      <c r="D170" s="128"/>
      <c r="E170" s="22"/>
      <c r="F170" s="63"/>
      <c r="G170" s="129"/>
      <c r="H170" s="248"/>
      <c r="I170" s="247"/>
      <c r="J170" s="247"/>
      <c r="K170" s="247"/>
      <c r="L170" s="247"/>
      <c r="M170" s="247"/>
      <c r="N170" s="247"/>
      <c r="O170" s="247"/>
      <c r="P170" s="247"/>
      <c r="Q170" s="250"/>
    </row>
    <row r="171" spans="1:17" s="11" customFormat="1" ht="12.75" customHeight="1">
      <c r="A171" s="134"/>
      <c r="B171" s="16"/>
      <c r="C171" s="16"/>
      <c r="D171" s="126"/>
      <c r="E171" s="15"/>
      <c r="F171" s="60"/>
      <c r="G171" s="60"/>
      <c r="H171" s="245"/>
      <c r="I171" s="246"/>
      <c r="J171" s="246"/>
      <c r="K171" s="246"/>
      <c r="L171" s="246"/>
      <c r="M171" s="246"/>
      <c r="N171" s="246"/>
      <c r="O171" s="246"/>
      <c r="P171" s="246"/>
      <c r="Q171" s="254"/>
    </row>
    <row r="172" spans="1:17" s="11" customFormat="1" ht="12.75" customHeight="1">
      <c r="A172" s="127"/>
      <c r="B172" s="22"/>
      <c r="C172" s="23"/>
      <c r="D172" s="128"/>
      <c r="E172" s="22"/>
      <c r="F172" s="63"/>
      <c r="G172" s="129"/>
      <c r="H172" s="248"/>
      <c r="I172" s="247"/>
      <c r="J172" s="247"/>
      <c r="K172" s="247"/>
      <c r="L172" s="247"/>
      <c r="M172" s="247"/>
      <c r="N172" s="247"/>
      <c r="O172" s="247"/>
      <c r="P172" s="247"/>
      <c r="Q172" s="250"/>
    </row>
    <row r="173" spans="1:17" s="11" customFormat="1" ht="12.75" customHeight="1">
      <c r="A173" s="134"/>
      <c r="B173" s="15"/>
      <c r="C173" s="16"/>
      <c r="D173" s="126"/>
      <c r="E173" s="15"/>
      <c r="F173" s="60"/>
      <c r="G173" s="60"/>
      <c r="H173" s="245"/>
      <c r="I173" s="246"/>
      <c r="J173" s="246"/>
      <c r="K173" s="246"/>
      <c r="L173" s="246"/>
      <c r="M173" s="246"/>
      <c r="N173" s="246"/>
      <c r="O173" s="246"/>
      <c r="P173" s="246"/>
      <c r="Q173" s="254"/>
    </row>
    <row r="174" spans="1:17" s="11" customFormat="1" ht="12.75" customHeight="1">
      <c r="A174" s="127"/>
      <c r="B174" s="22"/>
      <c r="C174" s="23"/>
      <c r="D174" s="128"/>
      <c r="E174" s="22"/>
      <c r="F174" s="63"/>
      <c r="G174" s="129"/>
      <c r="H174" s="248"/>
      <c r="I174" s="247"/>
      <c r="J174" s="247"/>
      <c r="K174" s="247"/>
      <c r="L174" s="247"/>
      <c r="M174" s="247"/>
      <c r="N174" s="247"/>
      <c r="O174" s="247"/>
      <c r="P174" s="247"/>
      <c r="Q174" s="250"/>
    </row>
    <row r="175" spans="1:17" s="11" customFormat="1" ht="12.75" customHeight="1">
      <c r="A175" s="134"/>
      <c r="B175" s="16"/>
      <c r="C175" s="16"/>
      <c r="D175" s="126"/>
      <c r="E175" s="15"/>
      <c r="F175" s="60"/>
      <c r="G175" s="60"/>
      <c r="H175" s="245"/>
      <c r="I175" s="246"/>
      <c r="J175" s="246"/>
      <c r="K175" s="246"/>
      <c r="L175" s="246"/>
      <c r="M175" s="246"/>
      <c r="N175" s="246"/>
      <c r="O175" s="246"/>
      <c r="P175" s="246"/>
      <c r="Q175" s="254"/>
    </row>
    <row r="176" spans="1:17" s="11" customFormat="1" ht="12.75" customHeight="1">
      <c r="A176" s="127"/>
      <c r="B176" s="22"/>
      <c r="C176" s="23"/>
      <c r="D176" s="128"/>
      <c r="E176" s="22"/>
      <c r="F176" s="63"/>
      <c r="G176" s="129"/>
      <c r="H176" s="248"/>
      <c r="I176" s="247"/>
      <c r="J176" s="247"/>
      <c r="K176" s="247"/>
      <c r="L176" s="247"/>
      <c r="M176" s="247"/>
      <c r="N176" s="247"/>
      <c r="O176" s="247"/>
      <c r="P176" s="247"/>
      <c r="Q176" s="250"/>
    </row>
    <row r="177" spans="1:17" s="11" customFormat="1" ht="12.75" customHeight="1">
      <c r="A177" s="134"/>
      <c r="B177" s="16"/>
      <c r="C177" s="16"/>
      <c r="D177" s="126"/>
      <c r="E177" s="15"/>
      <c r="F177" s="60"/>
      <c r="G177" s="60"/>
      <c r="H177" s="245"/>
      <c r="I177" s="246"/>
      <c r="J177" s="246"/>
      <c r="K177" s="246"/>
      <c r="L177" s="246"/>
      <c r="M177" s="246"/>
      <c r="N177" s="246"/>
      <c r="O177" s="246"/>
      <c r="P177" s="246"/>
      <c r="Q177" s="254"/>
    </row>
    <row r="178" spans="1:17" s="11" customFormat="1" ht="12.75" customHeight="1">
      <c r="A178" s="127"/>
      <c r="B178" s="22"/>
      <c r="C178" s="23"/>
      <c r="D178" s="128"/>
      <c r="E178" s="22"/>
      <c r="F178" s="63"/>
      <c r="G178" s="129"/>
      <c r="H178" s="248"/>
      <c r="I178" s="247"/>
      <c r="J178" s="247"/>
      <c r="K178" s="247"/>
      <c r="L178" s="247"/>
      <c r="M178" s="247"/>
      <c r="N178" s="247"/>
      <c r="O178" s="247"/>
      <c r="P178" s="247"/>
      <c r="Q178" s="250"/>
    </row>
    <row r="179" spans="1:17" s="11" customFormat="1" ht="12.75" customHeight="1">
      <c r="A179" s="134"/>
      <c r="B179" s="16"/>
      <c r="C179" s="16"/>
      <c r="D179" s="126"/>
      <c r="E179" s="15"/>
      <c r="F179" s="60"/>
      <c r="G179" s="60"/>
      <c r="H179" s="245"/>
      <c r="I179" s="246"/>
      <c r="J179" s="246"/>
      <c r="K179" s="246"/>
      <c r="L179" s="246"/>
      <c r="M179" s="246"/>
      <c r="N179" s="246"/>
      <c r="O179" s="246"/>
      <c r="P179" s="246"/>
      <c r="Q179" s="254"/>
    </row>
    <row r="180" spans="1:17" s="11" customFormat="1" ht="12.75" customHeight="1">
      <c r="A180" s="127"/>
      <c r="B180" s="22"/>
      <c r="C180" s="23"/>
      <c r="D180" s="128"/>
      <c r="E180" s="22"/>
      <c r="F180" s="63"/>
      <c r="G180" s="129"/>
      <c r="H180" s="248"/>
      <c r="I180" s="247"/>
      <c r="J180" s="247"/>
      <c r="K180" s="247"/>
      <c r="L180" s="247"/>
      <c r="M180" s="247"/>
      <c r="N180" s="247"/>
      <c r="O180" s="247"/>
      <c r="P180" s="247"/>
      <c r="Q180" s="250"/>
    </row>
    <row r="181" spans="1:17" s="11" customFormat="1" ht="12.75" customHeight="1">
      <c r="A181" s="134"/>
      <c r="B181" s="15" t="s">
        <v>131</v>
      </c>
      <c r="C181" s="16"/>
      <c r="D181" s="126"/>
      <c r="E181" s="15"/>
      <c r="F181" s="60"/>
      <c r="G181" s="60"/>
      <c r="H181" s="245"/>
      <c r="I181" s="246"/>
      <c r="J181" s="246"/>
      <c r="K181" s="246"/>
      <c r="L181" s="246"/>
      <c r="M181" s="246"/>
      <c r="N181" s="246"/>
      <c r="O181" s="246"/>
      <c r="P181" s="246"/>
      <c r="Q181" s="254"/>
    </row>
    <row r="182" spans="1:17" s="11" customFormat="1" ht="12.75" customHeight="1">
      <c r="A182" s="127"/>
      <c r="B182" s="22"/>
      <c r="C182" s="23"/>
      <c r="D182" s="128"/>
      <c r="E182" s="22"/>
      <c r="F182" s="63"/>
      <c r="G182" s="63"/>
      <c r="H182" s="248"/>
      <c r="I182" s="247"/>
      <c r="J182" s="247"/>
      <c r="K182" s="247"/>
      <c r="L182" s="247"/>
      <c r="M182" s="247"/>
      <c r="N182" s="247"/>
      <c r="O182" s="247"/>
      <c r="P182" s="247"/>
      <c r="Q182" s="250"/>
    </row>
    <row r="183" spans="1:17" s="11" customFormat="1" ht="12.75" customHeight="1">
      <c r="A183" s="135"/>
      <c r="B183" s="262"/>
      <c r="C183" s="18"/>
      <c r="D183" s="136"/>
      <c r="E183" s="262"/>
      <c r="F183" s="137"/>
      <c r="G183" s="138"/>
      <c r="H183" s="251"/>
      <c r="I183" s="252"/>
      <c r="J183" s="252"/>
      <c r="K183" s="252"/>
      <c r="L183" s="252"/>
      <c r="M183" s="252"/>
      <c r="N183" s="252"/>
      <c r="O183" s="252"/>
      <c r="P183" s="252"/>
      <c r="Q183" s="253"/>
    </row>
    <row r="184" spans="1:17" ht="12.75" customHeight="1">
      <c r="A184" s="123"/>
      <c r="B184" s="20"/>
      <c r="C184" s="24"/>
      <c r="D184" s="143"/>
      <c r="E184" s="20"/>
      <c r="F184" s="124"/>
      <c r="G184" s="124"/>
      <c r="H184" s="255"/>
      <c r="I184" s="256"/>
      <c r="J184" s="256"/>
      <c r="K184" s="256"/>
      <c r="L184" s="256"/>
      <c r="M184" s="256"/>
      <c r="N184" s="256"/>
      <c r="O184" s="256"/>
      <c r="P184" s="256"/>
      <c r="Q184" s="257"/>
    </row>
    <row r="185" spans="1:17" ht="12.75" customHeight="1">
      <c r="A185" s="125" t="s">
        <v>56</v>
      </c>
      <c r="B185" s="16" t="str">
        <f>B83</f>
        <v>直接仮設費</v>
      </c>
      <c r="C185" s="16"/>
      <c r="D185" s="126"/>
      <c r="E185" s="15"/>
      <c r="F185" s="60"/>
      <c r="G185" s="60"/>
      <c r="H185" s="245"/>
      <c r="I185" s="246"/>
      <c r="J185" s="246"/>
      <c r="K185" s="246"/>
      <c r="L185" s="246"/>
      <c r="M185" s="246"/>
      <c r="N185" s="246"/>
      <c r="O185" s="246"/>
      <c r="P185" s="246"/>
      <c r="Q185" s="254"/>
    </row>
    <row r="186" spans="1:17" ht="12.75" customHeight="1">
      <c r="A186" s="156"/>
      <c r="B186" s="22"/>
      <c r="C186" s="27"/>
      <c r="D186" s="131"/>
      <c r="E186" s="22"/>
      <c r="F186" s="63"/>
      <c r="G186" s="129"/>
      <c r="H186" s="248"/>
      <c r="I186" s="247"/>
      <c r="J186" s="378"/>
      <c r="K186" s="378"/>
      <c r="L186" s="378"/>
      <c r="M186" s="244"/>
      <c r="N186" s="247"/>
      <c r="O186" s="247"/>
      <c r="P186" s="247"/>
      <c r="Q186" s="250"/>
    </row>
    <row r="187" spans="1:17" ht="12.75" customHeight="1">
      <c r="A187" s="157"/>
      <c r="B187" s="16" t="s">
        <v>133</v>
      </c>
      <c r="C187" s="16"/>
      <c r="D187" s="130">
        <v>2</v>
      </c>
      <c r="E187" s="15" t="s">
        <v>136</v>
      </c>
      <c r="F187" s="60"/>
      <c r="G187" s="60"/>
      <c r="H187" s="259"/>
      <c r="I187" s="260"/>
      <c r="J187" s="260"/>
      <c r="K187" s="260"/>
      <c r="L187" s="260"/>
      <c r="M187" s="260"/>
      <c r="N187" s="260"/>
      <c r="O187" s="260"/>
      <c r="P187" s="260"/>
      <c r="Q187" s="261"/>
    </row>
    <row r="188" spans="1:17" ht="12.75" customHeight="1">
      <c r="A188" s="156"/>
      <c r="B188" s="22"/>
      <c r="C188" s="27"/>
      <c r="D188" s="131"/>
      <c r="E188" s="22"/>
      <c r="F188" s="63"/>
      <c r="G188" s="129"/>
      <c r="H188" s="248"/>
      <c r="I188" s="247"/>
      <c r="J188" s="247"/>
      <c r="K188" s="247"/>
      <c r="L188" s="247"/>
      <c r="M188" s="247"/>
      <c r="N188" s="247"/>
      <c r="O188" s="247"/>
      <c r="P188" s="247"/>
      <c r="Q188" s="250"/>
    </row>
    <row r="189" spans="1:17" ht="12.75" customHeight="1">
      <c r="A189" s="158"/>
      <c r="B189" s="16"/>
      <c r="C189" s="16"/>
      <c r="D189" s="130"/>
      <c r="E189" s="15"/>
      <c r="F189" s="60"/>
      <c r="G189" s="60"/>
      <c r="H189" s="245"/>
      <c r="I189" s="246"/>
      <c r="J189" s="246"/>
      <c r="K189" s="246"/>
      <c r="L189" s="246"/>
      <c r="M189" s="246"/>
      <c r="N189" s="246"/>
      <c r="O189" s="246"/>
      <c r="P189" s="246"/>
      <c r="Q189" s="254"/>
    </row>
    <row r="190" spans="1:17" ht="12.75" customHeight="1">
      <c r="A190" s="159"/>
      <c r="B190" s="22"/>
      <c r="C190" s="26"/>
      <c r="D190" s="133"/>
      <c r="E190" s="25"/>
      <c r="F190" s="63"/>
      <c r="G190" s="129"/>
      <c r="H190" s="248"/>
      <c r="I190" s="247"/>
      <c r="J190" s="247"/>
      <c r="K190" s="247"/>
      <c r="L190" s="247"/>
      <c r="M190" s="247"/>
      <c r="N190" s="247"/>
      <c r="O190" s="247"/>
      <c r="P190" s="247"/>
      <c r="Q190" s="250"/>
    </row>
    <row r="191" spans="1:17" ht="12.75" customHeight="1">
      <c r="A191" s="157"/>
      <c r="B191" s="16"/>
      <c r="C191" s="16"/>
      <c r="D191" s="130"/>
      <c r="E191" s="15"/>
      <c r="F191" s="60"/>
      <c r="G191" s="60"/>
      <c r="H191" s="245"/>
      <c r="I191" s="246"/>
      <c r="J191" s="246"/>
      <c r="K191" s="258"/>
      <c r="L191" s="258"/>
      <c r="M191" s="246"/>
      <c r="N191" s="246"/>
      <c r="O191" s="246"/>
      <c r="P191" s="246"/>
      <c r="Q191" s="254"/>
    </row>
    <row r="192" spans="1:17" ht="12.75" customHeight="1">
      <c r="A192" s="156"/>
      <c r="B192" s="25"/>
      <c r="C192" s="23"/>
      <c r="D192" s="131"/>
      <c r="E192" s="22"/>
      <c r="F192" s="129"/>
      <c r="G192" s="129"/>
      <c r="H192" s="248"/>
      <c r="I192" s="247"/>
      <c r="J192" s="247"/>
      <c r="K192" s="247"/>
      <c r="L192" s="247"/>
      <c r="M192" s="247"/>
      <c r="N192" s="247"/>
      <c r="O192" s="247"/>
      <c r="P192" s="247"/>
      <c r="Q192" s="250"/>
    </row>
    <row r="193" spans="1:17" ht="12.75" customHeight="1">
      <c r="A193" s="157"/>
      <c r="B193" s="16"/>
      <c r="C193" s="147"/>
      <c r="D193" s="130"/>
      <c r="E193" s="15"/>
      <c r="F193" s="60"/>
      <c r="G193" s="60"/>
      <c r="H193" s="245"/>
      <c r="I193" s="246"/>
      <c r="J193" s="246"/>
      <c r="K193" s="258"/>
      <c r="L193" s="258"/>
      <c r="M193" s="246"/>
      <c r="N193" s="246"/>
      <c r="O193" s="246"/>
      <c r="P193" s="246"/>
      <c r="Q193" s="254"/>
    </row>
    <row r="194" spans="1:17" ht="12.75" customHeight="1">
      <c r="A194" s="156"/>
      <c r="B194" s="25"/>
      <c r="C194" s="23"/>
      <c r="D194" s="131"/>
      <c r="E194" s="22"/>
      <c r="F194" s="63"/>
      <c r="G194" s="129"/>
      <c r="H194" s="248"/>
      <c r="I194" s="247"/>
      <c r="J194" s="247"/>
      <c r="K194" s="247"/>
      <c r="L194" s="247"/>
      <c r="M194" s="247"/>
      <c r="N194" s="247"/>
      <c r="O194" s="247"/>
      <c r="P194" s="247"/>
      <c r="Q194" s="250"/>
    </row>
    <row r="195" spans="1:17" ht="12.75" customHeight="1">
      <c r="A195" s="158"/>
      <c r="B195" s="16"/>
      <c r="C195" s="16"/>
      <c r="D195" s="130"/>
      <c r="E195" s="15"/>
      <c r="F195" s="60"/>
      <c r="G195" s="60"/>
      <c r="H195" s="245"/>
      <c r="I195" s="246"/>
      <c r="J195" s="246"/>
      <c r="K195" s="258"/>
      <c r="L195" s="258"/>
      <c r="M195" s="246"/>
      <c r="N195" s="246"/>
      <c r="O195" s="246"/>
      <c r="P195" s="246"/>
      <c r="Q195" s="254"/>
    </row>
    <row r="196" spans="1:17" ht="12.75" customHeight="1">
      <c r="A196" s="156"/>
      <c r="B196" s="22"/>
      <c r="C196" s="23"/>
      <c r="D196" s="128"/>
      <c r="E196" s="22"/>
      <c r="F196" s="63"/>
      <c r="G196" s="129"/>
      <c r="H196" s="248"/>
      <c r="I196" s="247"/>
      <c r="J196" s="247"/>
      <c r="K196" s="247"/>
      <c r="L196" s="247"/>
      <c r="M196" s="247"/>
      <c r="N196" s="247"/>
      <c r="O196" s="247"/>
      <c r="P196" s="247"/>
      <c r="Q196" s="250"/>
    </row>
    <row r="197" spans="1:17" ht="12.75" customHeight="1">
      <c r="A197" s="134"/>
      <c r="B197" s="16"/>
      <c r="C197" s="16"/>
      <c r="D197" s="130"/>
      <c r="E197" s="15"/>
      <c r="F197" s="60"/>
      <c r="G197" s="60"/>
      <c r="H197" s="245"/>
      <c r="I197" s="246"/>
      <c r="J197" s="246"/>
      <c r="K197" s="246"/>
      <c r="L197" s="246"/>
      <c r="M197" s="246"/>
      <c r="N197" s="246"/>
      <c r="O197" s="246"/>
      <c r="P197" s="246"/>
      <c r="Q197" s="254"/>
    </row>
    <row r="198" spans="1:17" ht="12.75" customHeight="1">
      <c r="A198" s="127"/>
      <c r="B198" s="22"/>
      <c r="C198" s="23"/>
      <c r="D198" s="128"/>
      <c r="E198" s="22"/>
      <c r="F198" s="63"/>
      <c r="G198" s="129"/>
      <c r="H198" s="248"/>
      <c r="I198" s="247"/>
      <c r="J198" s="247"/>
      <c r="K198" s="247"/>
      <c r="L198" s="247"/>
      <c r="M198" s="247"/>
      <c r="N198" s="247"/>
      <c r="O198" s="247"/>
      <c r="P198" s="247"/>
      <c r="Q198" s="250"/>
    </row>
    <row r="199" spans="1:17" ht="12.75" customHeight="1">
      <c r="A199" s="125"/>
      <c r="B199" s="16"/>
      <c r="C199" s="16"/>
      <c r="D199" s="130"/>
      <c r="E199" s="15"/>
      <c r="F199" s="60"/>
      <c r="G199" s="60"/>
      <c r="H199" s="259"/>
      <c r="I199" s="260"/>
      <c r="J199" s="260"/>
      <c r="K199" s="260"/>
      <c r="L199" s="260"/>
      <c r="M199" s="260"/>
      <c r="N199" s="260"/>
      <c r="O199" s="260"/>
      <c r="P199" s="260"/>
      <c r="Q199" s="261"/>
    </row>
    <row r="200" spans="1:17" ht="12.75" customHeight="1">
      <c r="A200" s="127"/>
      <c r="B200" s="22"/>
      <c r="C200" s="23"/>
      <c r="D200" s="128"/>
      <c r="E200" s="22"/>
      <c r="F200" s="63"/>
      <c r="G200" s="129"/>
      <c r="H200" s="248"/>
      <c r="I200" s="247"/>
      <c r="J200" s="247"/>
      <c r="K200" s="247"/>
      <c r="L200" s="247"/>
      <c r="M200" s="247"/>
      <c r="N200" s="247"/>
      <c r="O200" s="247"/>
      <c r="P200" s="247"/>
      <c r="Q200" s="250"/>
    </row>
    <row r="201" spans="1:17" ht="12.75" customHeight="1">
      <c r="A201" s="134"/>
      <c r="B201" s="16"/>
      <c r="C201" s="16"/>
      <c r="D201" s="130"/>
      <c r="E201" s="15"/>
      <c r="F201" s="60"/>
      <c r="G201" s="60"/>
      <c r="H201" s="245"/>
      <c r="I201" s="246"/>
      <c r="J201" s="246"/>
      <c r="K201" s="246"/>
      <c r="L201" s="246"/>
      <c r="M201" s="246"/>
      <c r="N201" s="246"/>
      <c r="O201" s="246"/>
      <c r="P201" s="246"/>
      <c r="Q201" s="254"/>
    </row>
    <row r="202" spans="1:17" ht="12.75" customHeight="1">
      <c r="A202" s="127"/>
      <c r="B202" s="22"/>
      <c r="C202" s="23"/>
      <c r="D202" s="128"/>
      <c r="E202" s="22"/>
      <c r="F202" s="63"/>
      <c r="G202" s="129"/>
      <c r="H202" s="248"/>
      <c r="I202" s="247"/>
      <c r="J202" s="247"/>
      <c r="K202" s="247"/>
      <c r="L202" s="247"/>
      <c r="M202" s="247"/>
      <c r="N202" s="247"/>
      <c r="O202" s="247"/>
      <c r="P202" s="247"/>
      <c r="Q202" s="250"/>
    </row>
    <row r="203" spans="1:17" ht="12.75" customHeight="1">
      <c r="A203" s="134"/>
      <c r="B203" s="16"/>
      <c r="C203" s="16"/>
      <c r="D203" s="130"/>
      <c r="E203" s="15"/>
      <c r="F203" s="60"/>
      <c r="G203" s="60"/>
      <c r="H203" s="245"/>
      <c r="I203" s="246"/>
      <c r="J203" s="246"/>
      <c r="K203" s="258"/>
      <c r="L203" s="258"/>
      <c r="M203" s="246"/>
      <c r="N203" s="246"/>
      <c r="O203" s="246"/>
      <c r="P203" s="246"/>
      <c r="Q203" s="254"/>
    </row>
    <row r="204" spans="1:17" ht="12.75" customHeight="1">
      <c r="A204" s="127"/>
      <c r="B204" s="22"/>
      <c r="C204" s="23"/>
      <c r="D204" s="128"/>
      <c r="E204" s="22"/>
      <c r="F204" s="63"/>
      <c r="G204" s="129"/>
      <c r="H204" s="248"/>
      <c r="I204" s="247"/>
      <c r="J204" s="247"/>
      <c r="K204" s="247"/>
      <c r="L204" s="247"/>
      <c r="M204" s="247"/>
      <c r="N204" s="247"/>
      <c r="O204" s="247"/>
      <c r="P204" s="247"/>
      <c r="Q204" s="250"/>
    </row>
    <row r="205" spans="1:17" ht="12.75" customHeight="1">
      <c r="A205" s="134"/>
      <c r="B205" s="16"/>
      <c r="C205" s="16"/>
      <c r="D205" s="130"/>
      <c r="E205" s="15"/>
      <c r="F205" s="60"/>
      <c r="G205" s="60"/>
      <c r="H205" s="245"/>
      <c r="I205" s="246"/>
      <c r="J205" s="246"/>
      <c r="K205" s="258"/>
      <c r="L205" s="258"/>
      <c r="M205" s="246"/>
      <c r="N205" s="246"/>
      <c r="O205" s="246"/>
      <c r="P205" s="246"/>
      <c r="Q205" s="254"/>
    </row>
    <row r="206" spans="1:17" ht="12.75" customHeight="1">
      <c r="A206" s="127"/>
      <c r="B206" s="22"/>
      <c r="C206" s="23"/>
      <c r="D206" s="128"/>
      <c r="E206" s="22"/>
      <c r="F206" s="63"/>
      <c r="G206" s="129"/>
      <c r="H206" s="248"/>
      <c r="I206" s="247"/>
      <c r="J206" s="247"/>
      <c r="K206" s="247"/>
      <c r="L206" s="247"/>
      <c r="M206" s="247"/>
      <c r="N206" s="247"/>
      <c r="O206" s="247"/>
      <c r="P206" s="247"/>
      <c r="Q206" s="250"/>
    </row>
    <row r="207" spans="1:17" ht="12.75" customHeight="1">
      <c r="A207" s="125"/>
      <c r="B207" s="16"/>
      <c r="C207" s="16"/>
      <c r="D207" s="130"/>
      <c r="E207" s="15"/>
      <c r="F207" s="60"/>
      <c r="G207" s="60"/>
      <c r="H207" s="245"/>
      <c r="I207" s="246"/>
      <c r="J207" s="246"/>
      <c r="K207" s="258"/>
      <c r="L207" s="258"/>
      <c r="M207" s="246"/>
      <c r="N207" s="246"/>
      <c r="O207" s="246"/>
      <c r="P207" s="246"/>
      <c r="Q207" s="254"/>
    </row>
    <row r="208" spans="1:17" ht="12.75" customHeight="1">
      <c r="A208" s="127"/>
      <c r="B208" s="22"/>
      <c r="C208" s="23"/>
      <c r="D208" s="128"/>
      <c r="E208" s="22"/>
      <c r="F208" s="63"/>
      <c r="G208" s="129"/>
      <c r="H208" s="248"/>
      <c r="I208" s="247"/>
      <c r="J208" s="247"/>
      <c r="K208" s="247"/>
      <c r="L208" s="247"/>
      <c r="M208" s="247"/>
      <c r="N208" s="247"/>
      <c r="O208" s="247"/>
      <c r="P208" s="247"/>
      <c r="Q208" s="250"/>
    </row>
    <row r="209" spans="1:17" ht="12.75" customHeight="1">
      <c r="A209" s="134"/>
      <c r="B209" s="16"/>
      <c r="C209" s="16"/>
      <c r="D209" s="130"/>
      <c r="E209" s="15"/>
      <c r="F209" s="60"/>
      <c r="G209" s="60"/>
      <c r="H209" s="245"/>
      <c r="I209" s="246"/>
      <c r="J209" s="246"/>
      <c r="K209" s="246"/>
      <c r="L209" s="246"/>
      <c r="M209" s="246"/>
      <c r="N209" s="246"/>
      <c r="O209" s="246"/>
      <c r="P209" s="246"/>
      <c r="Q209" s="254"/>
    </row>
    <row r="210" spans="1:17" ht="12.75" customHeight="1">
      <c r="A210" s="127"/>
      <c r="B210" s="22"/>
      <c r="C210" s="23"/>
      <c r="D210" s="128"/>
      <c r="E210" s="22"/>
      <c r="F210" s="63"/>
      <c r="G210" s="129"/>
      <c r="H210" s="248"/>
      <c r="I210" s="247"/>
      <c r="J210" s="247"/>
      <c r="K210" s="247"/>
      <c r="L210" s="247"/>
      <c r="M210" s="247"/>
      <c r="N210" s="247"/>
      <c r="O210" s="247"/>
      <c r="P210" s="247"/>
      <c r="Q210" s="250"/>
    </row>
    <row r="211" spans="1:17" ht="12.75" customHeight="1">
      <c r="A211" s="134"/>
      <c r="B211" s="16"/>
      <c r="C211" s="16"/>
      <c r="D211" s="130"/>
      <c r="E211" s="15"/>
      <c r="F211" s="60"/>
      <c r="G211" s="60"/>
      <c r="H211" s="245"/>
      <c r="I211" s="246"/>
      <c r="J211" s="246"/>
      <c r="K211" s="246"/>
      <c r="L211" s="246"/>
      <c r="M211" s="246"/>
      <c r="N211" s="246"/>
      <c r="O211" s="246"/>
      <c r="P211" s="246"/>
      <c r="Q211" s="254"/>
    </row>
    <row r="212" spans="1:17" ht="12.75" customHeight="1">
      <c r="A212" s="127"/>
      <c r="B212" s="22"/>
      <c r="C212" s="23"/>
      <c r="D212" s="128"/>
      <c r="E212" s="22"/>
      <c r="F212" s="63"/>
      <c r="G212" s="129"/>
      <c r="H212" s="248"/>
      <c r="I212" s="247"/>
      <c r="J212" s="247"/>
      <c r="K212" s="247"/>
      <c r="L212" s="247"/>
      <c r="M212" s="247"/>
      <c r="N212" s="247"/>
      <c r="O212" s="247"/>
      <c r="P212" s="247"/>
      <c r="Q212" s="250"/>
    </row>
    <row r="213" spans="1:17" ht="12.75" customHeight="1">
      <c r="A213" s="134"/>
      <c r="B213" s="16"/>
      <c r="C213" s="16"/>
      <c r="D213" s="130"/>
      <c r="E213" s="15"/>
      <c r="F213" s="60"/>
      <c r="G213" s="60"/>
      <c r="H213" s="245"/>
      <c r="I213" s="246"/>
      <c r="J213" s="246"/>
      <c r="K213" s="246"/>
      <c r="L213" s="246"/>
      <c r="M213" s="246"/>
      <c r="N213" s="246"/>
      <c r="O213" s="246"/>
      <c r="P213" s="246"/>
      <c r="Q213" s="254"/>
    </row>
    <row r="214" spans="1:17" ht="12.75" customHeight="1">
      <c r="A214" s="127"/>
      <c r="B214" s="22"/>
      <c r="C214" s="23"/>
      <c r="D214" s="128"/>
      <c r="E214" s="22"/>
      <c r="F214" s="63"/>
      <c r="G214" s="129"/>
      <c r="H214" s="248"/>
      <c r="I214" s="247"/>
      <c r="J214" s="247"/>
      <c r="K214" s="247"/>
      <c r="L214" s="247"/>
      <c r="M214" s="247"/>
      <c r="N214" s="247"/>
      <c r="O214" s="247"/>
      <c r="P214" s="247"/>
      <c r="Q214" s="250"/>
    </row>
    <row r="215" spans="1:17" ht="12.75" customHeight="1">
      <c r="A215" s="134"/>
      <c r="B215" s="16"/>
      <c r="C215" s="16"/>
      <c r="D215" s="130"/>
      <c r="E215" s="15"/>
      <c r="F215" s="60"/>
      <c r="G215" s="60"/>
      <c r="H215" s="245"/>
      <c r="I215" s="246"/>
      <c r="J215" s="246"/>
      <c r="K215" s="246"/>
      <c r="L215" s="246"/>
      <c r="M215" s="246"/>
      <c r="N215" s="246"/>
      <c r="O215" s="246"/>
      <c r="P215" s="246"/>
      <c r="Q215" s="254"/>
    </row>
    <row r="216" spans="1:17" ht="12.75" customHeight="1">
      <c r="A216" s="127"/>
      <c r="B216" s="22"/>
      <c r="C216" s="23"/>
      <c r="D216" s="128"/>
      <c r="E216" s="22"/>
      <c r="F216" s="63"/>
      <c r="G216" s="129"/>
      <c r="H216" s="248"/>
      <c r="I216" s="247"/>
      <c r="J216" s="247"/>
      <c r="K216" s="247"/>
      <c r="L216" s="247"/>
      <c r="M216" s="247"/>
      <c r="N216" s="247"/>
      <c r="O216" s="247"/>
      <c r="P216" s="247"/>
      <c r="Q216" s="250"/>
    </row>
    <row r="217" spans="1:17" ht="12.75" customHeight="1">
      <c r="A217" s="134"/>
      <c r="B217" s="15" t="s">
        <v>132</v>
      </c>
      <c r="C217" s="16"/>
      <c r="D217" s="126"/>
      <c r="E217" s="15"/>
      <c r="F217" s="60"/>
      <c r="G217" s="60"/>
      <c r="H217" s="245"/>
      <c r="I217" s="246"/>
      <c r="J217" s="246"/>
      <c r="K217" s="246"/>
      <c r="L217" s="246"/>
      <c r="M217" s="246"/>
      <c r="N217" s="246"/>
      <c r="O217" s="246"/>
      <c r="P217" s="246"/>
      <c r="Q217" s="254"/>
    </row>
    <row r="218" spans="1:17" ht="12.75" customHeight="1">
      <c r="A218" s="127"/>
      <c r="B218" s="22"/>
      <c r="C218" s="23"/>
      <c r="D218" s="128"/>
      <c r="E218" s="22"/>
      <c r="F218" s="63"/>
      <c r="G218" s="63"/>
      <c r="H218" s="248"/>
      <c r="I218" s="247"/>
      <c r="J218" s="247"/>
      <c r="K218" s="247"/>
      <c r="L218" s="247"/>
      <c r="M218" s="247"/>
      <c r="N218" s="247"/>
      <c r="O218" s="247"/>
      <c r="P218" s="247"/>
      <c r="Q218" s="250"/>
    </row>
    <row r="219" spans="1:17" ht="12.75" customHeight="1">
      <c r="A219" s="142"/>
      <c r="B219" s="262"/>
      <c r="C219" s="18"/>
      <c r="D219" s="136"/>
      <c r="E219" s="262"/>
      <c r="F219" s="137"/>
      <c r="G219" s="138"/>
      <c r="H219" s="251"/>
      <c r="I219" s="252"/>
      <c r="J219" s="252"/>
      <c r="K219" s="252"/>
      <c r="L219" s="252"/>
      <c r="M219" s="252"/>
      <c r="N219" s="252"/>
      <c r="O219" s="252"/>
      <c r="P219" s="252"/>
      <c r="Q219" s="253"/>
    </row>
    <row r="220" spans="1:17" ht="12.75" customHeight="1">
      <c r="A220" s="123"/>
      <c r="B220" s="20"/>
      <c r="C220" s="24"/>
      <c r="D220" s="143"/>
      <c r="E220" s="20"/>
      <c r="F220" s="124"/>
      <c r="G220" s="124"/>
      <c r="H220" s="389"/>
      <c r="I220" s="390"/>
      <c r="J220" s="390"/>
      <c r="K220" s="390"/>
      <c r="L220" s="390"/>
      <c r="M220" s="390"/>
      <c r="N220" s="390"/>
      <c r="O220" s="390"/>
      <c r="P220" s="390"/>
      <c r="Q220" s="391"/>
    </row>
    <row r="221" spans="1:17" ht="12.75" customHeight="1">
      <c r="A221" s="125" t="s">
        <v>168</v>
      </c>
      <c r="B221" s="16" t="s">
        <v>181</v>
      </c>
      <c r="C221" s="16"/>
      <c r="D221" s="126"/>
      <c r="E221" s="15"/>
      <c r="F221" s="60"/>
      <c r="G221" s="60"/>
      <c r="H221" s="382"/>
      <c r="I221" s="383"/>
      <c r="J221" s="246"/>
      <c r="K221" s="383"/>
      <c r="L221" s="383"/>
      <c r="M221" s="246"/>
      <c r="N221" s="383"/>
      <c r="O221" s="383"/>
      <c r="P221" s="383"/>
      <c r="Q221" s="384"/>
    </row>
    <row r="222" spans="1:17" ht="12.75" customHeight="1">
      <c r="A222" s="127"/>
      <c r="B222" s="22"/>
      <c r="C222" s="23"/>
      <c r="D222" s="131"/>
      <c r="E222" s="22"/>
      <c r="F222" s="63"/>
      <c r="G222" s="129"/>
      <c r="H222" s="379"/>
      <c r="I222" s="380"/>
      <c r="J222" s="380"/>
      <c r="K222" s="380"/>
      <c r="L222" s="380"/>
      <c r="M222" s="380"/>
      <c r="N222" s="380"/>
      <c r="O222" s="380"/>
      <c r="P222" s="380"/>
      <c r="Q222" s="381"/>
    </row>
    <row r="223" spans="1:17" ht="12.75" customHeight="1">
      <c r="A223" s="125" t="s">
        <v>50</v>
      </c>
      <c r="B223" s="16" t="s">
        <v>153</v>
      </c>
      <c r="C223" s="16"/>
      <c r="D223" s="130">
        <v>1</v>
      </c>
      <c r="E223" s="15" t="s">
        <v>39</v>
      </c>
      <c r="F223" s="60"/>
      <c r="G223" s="60"/>
      <c r="H223" s="382"/>
      <c r="I223" s="383"/>
      <c r="J223" s="246"/>
      <c r="K223" s="383"/>
      <c r="L223" s="383"/>
      <c r="M223" s="246"/>
      <c r="N223" s="383"/>
      <c r="O223" s="383"/>
      <c r="P223" s="383"/>
      <c r="Q223" s="384"/>
    </row>
    <row r="224" spans="1:17" ht="12.75" customHeight="1">
      <c r="A224" s="127"/>
      <c r="B224" s="22"/>
      <c r="C224" s="23"/>
      <c r="D224" s="131"/>
      <c r="E224" s="22"/>
      <c r="F224" s="63"/>
      <c r="G224" s="129"/>
      <c r="H224" s="379"/>
      <c r="I224" s="380"/>
      <c r="J224" s="380"/>
      <c r="K224" s="380"/>
      <c r="L224" s="380"/>
      <c r="M224" s="380"/>
      <c r="N224" s="380"/>
      <c r="O224" s="380"/>
      <c r="P224" s="380"/>
      <c r="Q224" s="381"/>
    </row>
    <row r="225" spans="1:17" ht="12.75" customHeight="1">
      <c r="A225" s="125" t="s">
        <v>49</v>
      </c>
      <c r="B225" s="16" t="s">
        <v>35</v>
      </c>
      <c r="C225" s="16"/>
      <c r="D225" s="130">
        <v>1</v>
      </c>
      <c r="E225" s="15" t="s">
        <v>39</v>
      </c>
      <c r="F225" s="60"/>
      <c r="G225" s="60"/>
      <c r="H225" s="382"/>
      <c r="I225" s="383"/>
      <c r="J225" s="246"/>
      <c r="K225" s="383"/>
      <c r="L225" s="383"/>
      <c r="M225" s="246"/>
      <c r="N225" s="383"/>
      <c r="O225" s="383"/>
      <c r="P225" s="383"/>
      <c r="Q225" s="384"/>
    </row>
    <row r="226" spans="1:17" ht="12.75" customHeight="1">
      <c r="A226" s="132"/>
      <c r="B226" s="22"/>
      <c r="C226" s="26"/>
      <c r="D226" s="133"/>
      <c r="E226" s="25"/>
      <c r="F226" s="63"/>
      <c r="G226" s="129"/>
      <c r="H226" s="379"/>
      <c r="I226" s="380"/>
      <c r="J226" s="380"/>
      <c r="K226" s="380"/>
      <c r="L226" s="380"/>
      <c r="M226" s="380"/>
      <c r="N226" s="380"/>
      <c r="O226" s="380"/>
      <c r="P226" s="380"/>
      <c r="Q226" s="381"/>
    </row>
    <row r="227" spans="1:17" ht="12.75" customHeight="1">
      <c r="A227" s="125"/>
      <c r="B227" s="16"/>
      <c r="C227" s="16"/>
      <c r="D227" s="130"/>
      <c r="E227" s="15"/>
      <c r="F227" s="60"/>
      <c r="G227" s="60"/>
      <c r="H227" s="382"/>
      <c r="I227" s="383"/>
      <c r="J227" s="246"/>
      <c r="K227" s="393"/>
      <c r="L227" s="393"/>
      <c r="M227" s="246"/>
      <c r="N227" s="383"/>
      <c r="O227" s="383"/>
      <c r="P227" s="383"/>
      <c r="Q227" s="384"/>
    </row>
    <row r="228" spans="1:17" ht="12.75" customHeight="1">
      <c r="A228" s="127"/>
      <c r="B228" s="25"/>
      <c r="C228" s="23"/>
      <c r="D228" s="131"/>
      <c r="E228" s="22"/>
      <c r="F228" s="129"/>
      <c r="G228" s="129"/>
      <c r="H228" s="379"/>
      <c r="I228" s="380"/>
      <c r="J228" s="380"/>
      <c r="K228" s="380"/>
      <c r="L228" s="380"/>
      <c r="M228" s="380"/>
      <c r="N228" s="380"/>
      <c r="O228" s="380"/>
      <c r="P228" s="380"/>
      <c r="Q228" s="381"/>
    </row>
    <row r="229" spans="1:17" ht="12.75" customHeight="1">
      <c r="A229" s="125"/>
      <c r="B229" s="16"/>
      <c r="C229" s="16"/>
      <c r="D229" s="130"/>
      <c r="E229" s="15"/>
      <c r="F229" s="60"/>
      <c r="G229" s="60"/>
      <c r="H229" s="382"/>
      <c r="I229" s="383"/>
      <c r="J229" s="246"/>
      <c r="K229" s="393"/>
      <c r="L229" s="393"/>
      <c r="M229" s="246"/>
      <c r="N229" s="383"/>
      <c r="O229" s="383"/>
      <c r="P229" s="383"/>
      <c r="Q229" s="384"/>
    </row>
    <row r="230" spans="1:17" ht="12.75" customHeight="1">
      <c r="A230" s="127"/>
      <c r="B230" s="23"/>
      <c r="C230" s="23"/>
      <c r="D230" s="131"/>
      <c r="E230" s="22"/>
      <c r="F230" s="63"/>
      <c r="G230" s="129"/>
      <c r="H230" s="379"/>
      <c r="I230" s="380"/>
      <c r="J230" s="380"/>
      <c r="K230" s="380"/>
      <c r="L230" s="380"/>
      <c r="M230" s="380"/>
      <c r="N230" s="380"/>
      <c r="O230" s="380"/>
      <c r="P230" s="380"/>
      <c r="Q230" s="381"/>
    </row>
    <row r="231" spans="1:17" ht="12.75" customHeight="1">
      <c r="A231" s="125"/>
      <c r="B231" s="16"/>
      <c r="C231" s="16"/>
      <c r="D231" s="130"/>
      <c r="E231" s="15"/>
      <c r="F231" s="60"/>
      <c r="G231" s="60"/>
      <c r="H231" s="382"/>
      <c r="I231" s="383"/>
      <c r="J231" s="246"/>
      <c r="K231" s="393"/>
      <c r="L231" s="393"/>
      <c r="M231" s="246"/>
      <c r="N231" s="383"/>
      <c r="O231" s="383"/>
      <c r="P231" s="383"/>
      <c r="Q231" s="384"/>
    </row>
    <row r="232" spans="1:17" ht="12.75" customHeight="1">
      <c r="A232" s="127"/>
      <c r="B232" s="23"/>
      <c r="C232" s="23"/>
      <c r="D232" s="128"/>
      <c r="E232" s="22"/>
      <c r="F232" s="63"/>
      <c r="G232" s="129"/>
      <c r="H232" s="379"/>
      <c r="I232" s="380"/>
      <c r="J232" s="380"/>
      <c r="K232" s="380"/>
      <c r="L232" s="380"/>
      <c r="M232" s="380"/>
      <c r="N232" s="380"/>
      <c r="O232" s="380"/>
      <c r="P232" s="380"/>
      <c r="Q232" s="381"/>
    </row>
    <row r="233" spans="1:17" ht="12.75" customHeight="1">
      <c r="A233" s="125"/>
      <c r="B233" s="16"/>
      <c r="C233" s="16"/>
      <c r="D233" s="126"/>
      <c r="E233" s="15"/>
      <c r="F233" s="60"/>
      <c r="G233" s="60"/>
      <c r="H233" s="382"/>
      <c r="I233" s="383"/>
      <c r="J233" s="246"/>
      <c r="K233" s="393"/>
      <c r="L233" s="393"/>
      <c r="M233" s="246"/>
      <c r="N233" s="383"/>
      <c r="O233" s="383"/>
      <c r="P233" s="383"/>
      <c r="Q233" s="384"/>
    </row>
    <row r="234" spans="1:17" ht="12.75" customHeight="1">
      <c r="A234" s="132"/>
      <c r="B234" s="25"/>
      <c r="C234" s="23"/>
      <c r="D234" s="128"/>
      <c r="E234" s="22"/>
      <c r="F234" s="63"/>
      <c r="G234" s="129"/>
      <c r="H234" s="379"/>
      <c r="I234" s="380"/>
      <c r="J234" s="380"/>
      <c r="K234" s="380"/>
      <c r="L234" s="380"/>
      <c r="M234" s="380"/>
      <c r="N234" s="380"/>
      <c r="O234" s="380"/>
      <c r="P234" s="380"/>
      <c r="Q234" s="381"/>
    </row>
    <row r="235" spans="1:17" ht="12.75" customHeight="1">
      <c r="A235" s="134"/>
      <c r="B235" s="16"/>
      <c r="C235" s="16"/>
      <c r="D235" s="126"/>
      <c r="E235" s="15"/>
      <c r="F235" s="60"/>
      <c r="G235" s="60"/>
      <c r="H235" s="382"/>
      <c r="I235" s="383"/>
      <c r="J235" s="246"/>
      <c r="K235" s="393"/>
      <c r="L235" s="393"/>
      <c r="M235" s="246"/>
      <c r="N235" s="383"/>
      <c r="O235" s="383"/>
      <c r="P235" s="383"/>
      <c r="Q235" s="384"/>
    </row>
    <row r="236" spans="1:17" ht="12.75" customHeight="1">
      <c r="A236" s="127"/>
      <c r="B236" s="22"/>
      <c r="C236" s="23"/>
      <c r="D236" s="128"/>
      <c r="E236" s="22"/>
      <c r="F236" s="63"/>
      <c r="G236" s="129"/>
      <c r="H236" s="379"/>
      <c r="I236" s="380"/>
      <c r="J236" s="380"/>
      <c r="K236" s="380"/>
      <c r="L236" s="380"/>
      <c r="M236" s="380"/>
      <c r="N236" s="380"/>
      <c r="O236" s="380"/>
      <c r="P236" s="380"/>
      <c r="Q236" s="381"/>
    </row>
    <row r="237" spans="1:17" ht="12.75" customHeight="1">
      <c r="A237" s="125"/>
      <c r="B237" s="16"/>
      <c r="C237" s="16"/>
      <c r="D237" s="126"/>
      <c r="E237" s="15"/>
      <c r="F237" s="60"/>
      <c r="G237" s="60"/>
      <c r="H237" s="382"/>
      <c r="I237" s="383"/>
      <c r="J237" s="246"/>
      <c r="K237" s="383"/>
      <c r="L237" s="383"/>
      <c r="M237" s="246"/>
      <c r="N237" s="383"/>
      <c r="O237" s="383"/>
      <c r="P237" s="383"/>
      <c r="Q237" s="384"/>
    </row>
    <row r="238" spans="1:17" ht="12.75" customHeight="1">
      <c r="A238" s="127"/>
      <c r="B238" s="22"/>
      <c r="C238" s="23"/>
      <c r="D238" s="128"/>
      <c r="E238" s="22"/>
      <c r="F238" s="63"/>
      <c r="G238" s="129"/>
      <c r="H238" s="379"/>
      <c r="I238" s="380"/>
      <c r="J238" s="380"/>
      <c r="K238" s="380"/>
      <c r="L238" s="380"/>
      <c r="M238" s="380"/>
      <c r="N238" s="380"/>
      <c r="O238" s="380"/>
      <c r="P238" s="380"/>
      <c r="Q238" s="381"/>
    </row>
    <row r="239" spans="1:17" ht="12.75" customHeight="1">
      <c r="A239" s="134"/>
      <c r="B239" s="16"/>
      <c r="C239" s="16"/>
      <c r="D239" s="126"/>
      <c r="E239" s="15"/>
      <c r="F239" s="60"/>
      <c r="G239" s="60"/>
      <c r="H239" s="382"/>
      <c r="I239" s="383"/>
      <c r="J239" s="246"/>
      <c r="K239" s="383"/>
      <c r="L239" s="383"/>
      <c r="M239" s="246"/>
      <c r="N239" s="383"/>
      <c r="O239" s="383"/>
      <c r="P239" s="383"/>
      <c r="Q239" s="384"/>
    </row>
    <row r="240" spans="1:17" ht="12.75" customHeight="1">
      <c r="A240" s="127"/>
      <c r="B240" s="22"/>
      <c r="C240" s="23"/>
      <c r="D240" s="128"/>
      <c r="E240" s="22"/>
      <c r="F240" s="63"/>
      <c r="G240" s="129"/>
      <c r="H240" s="379"/>
      <c r="I240" s="380"/>
      <c r="J240" s="380"/>
      <c r="K240" s="380"/>
      <c r="L240" s="380"/>
      <c r="M240" s="380"/>
      <c r="N240" s="380"/>
      <c r="O240" s="380"/>
      <c r="P240" s="380"/>
      <c r="Q240" s="381"/>
    </row>
    <row r="241" spans="1:17" ht="12.75" customHeight="1">
      <c r="A241" s="134"/>
      <c r="B241" s="16"/>
      <c r="C241" s="16"/>
      <c r="D241" s="126"/>
      <c r="E241" s="15"/>
      <c r="F241" s="60"/>
      <c r="G241" s="60"/>
      <c r="H241" s="382"/>
      <c r="I241" s="383"/>
      <c r="J241" s="246"/>
      <c r="K241" s="383"/>
      <c r="L241" s="383"/>
      <c r="M241" s="246"/>
      <c r="N241" s="383"/>
      <c r="O241" s="383"/>
      <c r="P241" s="383"/>
      <c r="Q241" s="384"/>
    </row>
    <row r="242" spans="1:17" ht="12.75" customHeight="1">
      <c r="A242" s="127"/>
      <c r="B242" s="25"/>
      <c r="C242" s="23"/>
      <c r="D242" s="128"/>
      <c r="E242" s="22"/>
      <c r="F242" s="63"/>
      <c r="G242" s="129"/>
      <c r="H242" s="379"/>
      <c r="I242" s="380"/>
      <c r="J242" s="380"/>
      <c r="K242" s="380"/>
      <c r="L242" s="380"/>
      <c r="M242" s="380"/>
      <c r="N242" s="380"/>
      <c r="O242" s="380"/>
      <c r="P242" s="380"/>
      <c r="Q242" s="381"/>
    </row>
    <row r="243" spans="1:17" ht="12.75" customHeight="1">
      <c r="A243" s="134"/>
      <c r="B243" s="16"/>
      <c r="C243" s="16"/>
      <c r="D243" s="126"/>
      <c r="E243" s="15"/>
      <c r="F243" s="60"/>
      <c r="G243" s="60"/>
      <c r="H243" s="382"/>
      <c r="I243" s="383"/>
      <c r="J243" s="246"/>
      <c r="K243" s="383"/>
      <c r="L243" s="383"/>
      <c r="M243" s="246"/>
      <c r="N243" s="383"/>
      <c r="O243" s="383"/>
      <c r="P243" s="383"/>
      <c r="Q243" s="384"/>
    </row>
    <row r="244" spans="1:17" ht="12.75" customHeight="1">
      <c r="A244" s="127"/>
      <c r="B244" s="22"/>
      <c r="C244" s="23"/>
      <c r="D244" s="128"/>
      <c r="E244" s="22"/>
      <c r="F244" s="63"/>
      <c r="G244" s="129"/>
      <c r="H244" s="379"/>
      <c r="I244" s="380"/>
      <c r="J244" s="380"/>
      <c r="K244" s="380"/>
      <c r="L244" s="380"/>
      <c r="M244" s="380"/>
      <c r="N244" s="380"/>
      <c r="O244" s="380"/>
      <c r="P244" s="380"/>
      <c r="Q244" s="381"/>
    </row>
    <row r="245" spans="1:17" ht="12.75" customHeight="1">
      <c r="A245" s="134"/>
      <c r="B245" s="15"/>
      <c r="C245" s="16"/>
      <c r="D245" s="126"/>
      <c r="E245" s="15"/>
      <c r="F245" s="60"/>
      <c r="G245" s="60"/>
      <c r="H245" s="382"/>
      <c r="I245" s="383"/>
      <c r="J245" s="246"/>
      <c r="K245" s="383"/>
      <c r="L245" s="383"/>
      <c r="M245" s="246"/>
      <c r="N245" s="383"/>
      <c r="O245" s="383"/>
      <c r="P245" s="383"/>
      <c r="Q245" s="384"/>
    </row>
    <row r="246" spans="1:17" ht="12.75" customHeight="1">
      <c r="A246" s="127"/>
      <c r="B246" s="22"/>
      <c r="C246" s="23"/>
      <c r="D246" s="128"/>
      <c r="E246" s="22"/>
      <c r="F246" s="63"/>
      <c r="G246" s="129"/>
      <c r="H246" s="379"/>
      <c r="I246" s="380"/>
      <c r="J246" s="380"/>
      <c r="K246" s="380"/>
      <c r="L246" s="380"/>
      <c r="M246" s="380"/>
      <c r="N246" s="380"/>
      <c r="O246" s="380"/>
      <c r="P246" s="380"/>
      <c r="Q246" s="381"/>
    </row>
    <row r="247" spans="1:17" ht="12.75" customHeight="1">
      <c r="A247" s="134"/>
      <c r="B247" s="16"/>
      <c r="C247" s="16"/>
      <c r="D247" s="126"/>
      <c r="E247" s="15"/>
      <c r="F247" s="60"/>
      <c r="G247" s="60"/>
      <c r="H247" s="382"/>
      <c r="I247" s="383"/>
      <c r="J247" s="246"/>
      <c r="K247" s="383"/>
      <c r="L247" s="383"/>
      <c r="M247" s="246"/>
      <c r="N247" s="383"/>
      <c r="O247" s="383"/>
      <c r="P247" s="383"/>
      <c r="Q247" s="384"/>
    </row>
    <row r="248" spans="1:17" ht="12.75" customHeight="1">
      <c r="A248" s="127"/>
      <c r="B248" s="22"/>
      <c r="C248" s="23"/>
      <c r="D248" s="128"/>
      <c r="E248" s="22"/>
      <c r="F248" s="63"/>
      <c r="G248" s="129"/>
      <c r="H248" s="379"/>
      <c r="I248" s="380"/>
      <c r="J248" s="380"/>
      <c r="K248" s="380"/>
      <c r="L248" s="380"/>
      <c r="M248" s="380"/>
      <c r="N248" s="380"/>
      <c r="O248" s="380"/>
      <c r="P248" s="380"/>
      <c r="Q248" s="381"/>
    </row>
    <row r="249" spans="1:17" ht="12.75" customHeight="1">
      <c r="A249" s="134"/>
      <c r="B249" s="16"/>
      <c r="C249" s="16"/>
      <c r="D249" s="126"/>
      <c r="E249" s="15"/>
      <c r="F249" s="60"/>
      <c r="G249" s="60"/>
      <c r="H249" s="382"/>
      <c r="I249" s="383"/>
      <c r="J249" s="246"/>
      <c r="K249" s="383"/>
      <c r="L249" s="383"/>
      <c r="M249" s="246"/>
      <c r="N249" s="383"/>
      <c r="O249" s="383"/>
      <c r="P249" s="383"/>
      <c r="Q249" s="384"/>
    </row>
    <row r="250" spans="1:17" ht="12.75" customHeight="1">
      <c r="A250" s="127"/>
      <c r="B250" s="22"/>
      <c r="C250" s="23"/>
      <c r="D250" s="128"/>
      <c r="E250" s="22"/>
      <c r="F250" s="63"/>
      <c r="G250" s="129"/>
      <c r="H250" s="379"/>
      <c r="I250" s="380"/>
      <c r="J250" s="380"/>
      <c r="K250" s="380"/>
      <c r="L250" s="380"/>
      <c r="M250" s="380"/>
      <c r="N250" s="380"/>
      <c r="O250" s="380"/>
      <c r="P250" s="380"/>
      <c r="Q250" s="381"/>
    </row>
    <row r="251" spans="1:17" ht="12.75" customHeight="1">
      <c r="A251" s="134"/>
      <c r="B251" s="16"/>
      <c r="C251" s="16"/>
      <c r="D251" s="126"/>
      <c r="E251" s="15"/>
      <c r="F251" s="60"/>
      <c r="G251" s="60"/>
      <c r="H251" s="382"/>
      <c r="I251" s="383"/>
      <c r="J251" s="246"/>
      <c r="K251" s="383"/>
      <c r="L251" s="383"/>
      <c r="M251" s="246"/>
      <c r="N251" s="383"/>
      <c r="O251" s="383"/>
      <c r="P251" s="383"/>
      <c r="Q251" s="384"/>
    </row>
    <row r="252" spans="1:17" ht="12.75" customHeight="1">
      <c r="A252" s="127"/>
      <c r="B252" s="22"/>
      <c r="C252" s="23"/>
      <c r="D252" s="128"/>
      <c r="E252" s="22"/>
      <c r="F252" s="63"/>
      <c r="G252" s="129"/>
      <c r="H252" s="379"/>
      <c r="I252" s="380"/>
      <c r="J252" s="380"/>
      <c r="K252" s="380"/>
      <c r="L252" s="380"/>
      <c r="M252" s="380"/>
      <c r="N252" s="380"/>
      <c r="O252" s="380"/>
      <c r="P252" s="380"/>
      <c r="Q252" s="381"/>
    </row>
    <row r="253" spans="1:17" ht="12.75" customHeight="1">
      <c r="A253" s="134"/>
      <c r="B253" s="15" t="s">
        <v>172</v>
      </c>
      <c r="C253" s="16"/>
      <c r="D253" s="126"/>
      <c r="E253" s="15"/>
      <c r="F253" s="60"/>
      <c r="G253" s="60"/>
      <c r="H253" s="382"/>
      <c r="I253" s="383"/>
      <c r="J253" s="246"/>
      <c r="K253" s="383"/>
      <c r="L253" s="383"/>
      <c r="M253" s="246"/>
      <c r="N253" s="383"/>
      <c r="O253" s="383"/>
      <c r="P253" s="383"/>
      <c r="Q253" s="384"/>
    </row>
    <row r="254" spans="1:17" ht="12.75" customHeight="1">
      <c r="A254" s="127"/>
      <c r="B254" s="22"/>
      <c r="C254" s="23"/>
      <c r="D254" s="128"/>
      <c r="E254" s="22"/>
      <c r="F254" s="63"/>
      <c r="G254" s="63"/>
      <c r="H254" s="379"/>
      <c r="I254" s="380"/>
      <c r="J254" s="380"/>
      <c r="K254" s="380"/>
      <c r="L254" s="380"/>
      <c r="M254" s="380"/>
      <c r="N254" s="380"/>
      <c r="O254" s="380"/>
      <c r="P254" s="380"/>
      <c r="Q254" s="381"/>
    </row>
    <row r="255" spans="1:17" ht="12.75" customHeight="1">
      <c r="A255" s="135"/>
      <c r="B255" s="262"/>
      <c r="C255" s="18"/>
      <c r="D255" s="136"/>
      <c r="E255" s="262"/>
      <c r="F255" s="137"/>
      <c r="G255" s="138"/>
      <c r="H255" s="385"/>
      <c r="I255" s="386"/>
      <c r="J255" s="252"/>
      <c r="K255" s="386"/>
      <c r="L255" s="386"/>
      <c r="M255" s="252"/>
      <c r="N255" s="386"/>
      <c r="O255" s="386"/>
      <c r="P255" s="386"/>
      <c r="Q255" s="387"/>
    </row>
    <row r="256" spans="1:17" ht="12.75" customHeight="1">
      <c r="A256" s="123"/>
      <c r="B256" s="20"/>
      <c r="C256" s="24"/>
      <c r="D256" s="143"/>
      <c r="E256" s="20"/>
      <c r="F256" s="124"/>
      <c r="G256" s="124"/>
      <c r="H256" s="389"/>
      <c r="I256" s="390"/>
      <c r="J256" s="390"/>
      <c r="K256" s="390"/>
      <c r="L256" s="390"/>
      <c r="M256" s="390"/>
      <c r="N256" s="390"/>
      <c r="O256" s="390"/>
      <c r="P256" s="390"/>
      <c r="Q256" s="391"/>
    </row>
    <row r="257" spans="1:17" ht="12.75" customHeight="1">
      <c r="A257" s="125" t="s">
        <v>154</v>
      </c>
      <c r="B257" s="16" t="str">
        <f>B223</f>
        <v>空調設備工事</v>
      </c>
      <c r="C257" s="16"/>
      <c r="D257" s="126"/>
      <c r="E257" s="15"/>
      <c r="F257" s="60"/>
      <c r="G257" s="60"/>
      <c r="H257" s="382"/>
      <c r="I257" s="383"/>
      <c r="J257" s="246"/>
      <c r="K257" s="383"/>
      <c r="L257" s="383"/>
      <c r="M257" s="246"/>
      <c r="N257" s="383"/>
      <c r="O257" s="383"/>
      <c r="P257" s="383"/>
      <c r="Q257" s="384"/>
    </row>
    <row r="258" spans="1:17" ht="12.75" customHeight="1">
      <c r="A258" s="127"/>
      <c r="B258" s="22"/>
      <c r="C258" s="27" t="s">
        <v>155</v>
      </c>
      <c r="D258" s="131"/>
      <c r="E258" s="22"/>
      <c r="F258" s="63"/>
      <c r="G258" s="129"/>
      <c r="H258" s="379"/>
      <c r="I258" s="380"/>
      <c r="J258" s="380"/>
      <c r="K258" s="236"/>
      <c r="L258" s="236"/>
      <c r="M258" s="380"/>
      <c r="N258" s="380"/>
      <c r="O258" s="236"/>
      <c r="P258" s="380"/>
      <c r="Q258" s="381"/>
    </row>
    <row r="259" spans="1:17" ht="12.75" customHeight="1">
      <c r="A259" s="125"/>
      <c r="B259" s="16" t="s">
        <v>156</v>
      </c>
      <c r="C259" s="16"/>
      <c r="D259" s="130">
        <v>1</v>
      </c>
      <c r="E259" s="15" t="s">
        <v>25</v>
      </c>
      <c r="F259" s="60"/>
      <c r="G259" s="60"/>
      <c r="H259" s="382"/>
      <c r="I259" s="383"/>
      <c r="J259" s="383"/>
      <c r="K259" s="383"/>
      <c r="L259" s="70"/>
      <c r="M259" s="414"/>
      <c r="N259" s="414"/>
      <c r="O259" s="70"/>
      <c r="P259" s="70"/>
      <c r="Q259" s="71"/>
    </row>
    <row r="260" spans="1:17" ht="12.75" customHeight="1">
      <c r="A260" s="127"/>
      <c r="B260" s="22"/>
      <c r="C260" s="26"/>
      <c r="D260" s="131"/>
      <c r="E260" s="22"/>
      <c r="F260" s="63"/>
      <c r="G260" s="129"/>
      <c r="H260" s="379"/>
      <c r="I260" s="380"/>
      <c r="J260" s="380"/>
      <c r="K260" s="236"/>
      <c r="L260" s="236"/>
      <c r="M260" s="380"/>
      <c r="N260" s="380"/>
      <c r="O260" s="236"/>
      <c r="P260" s="380"/>
      <c r="Q260" s="381"/>
    </row>
    <row r="261" spans="1:17" ht="12.75" customHeight="1">
      <c r="A261" s="125"/>
      <c r="B261" s="16" t="s">
        <v>138</v>
      </c>
      <c r="C261" s="16" t="s">
        <v>157</v>
      </c>
      <c r="D261" s="130">
        <v>1</v>
      </c>
      <c r="E261" s="15" t="s">
        <v>26</v>
      </c>
      <c r="F261" s="60"/>
      <c r="G261" s="60"/>
      <c r="H261" s="382"/>
      <c r="I261" s="383"/>
      <c r="J261" s="383"/>
      <c r="K261" s="383"/>
      <c r="L261" s="70"/>
      <c r="M261" s="388"/>
      <c r="N261" s="388"/>
      <c r="O261" s="70"/>
      <c r="P261" s="70"/>
      <c r="Q261" s="71"/>
    </row>
    <row r="262" spans="1:17" ht="12.75" customHeight="1">
      <c r="A262" s="132"/>
      <c r="B262" s="22"/>
      <c r="C262" s="26"/>
      <c r="D262" s="133"/>
      <c r="E262" s="25"/>
      <c r="F262" s="63"/>
      <c r="G262" s="129"/>
      <c r="H262" s="379"/>
      <c r="I262" s="380"/>
      <c r="J262" s="380"/>
      <c r="K262" s="380"/>
      <c r="L262" s="380"/>
      <c r="M262" s="380"/>
      <c r="N262" s="380"/>
      <c r="O262" s="236"/>
      <c r="P262" s="380"/>
      <c r="Q262" s="381"/>
    </row>
    <row r="263" spans="1:17" ht="12.75" customHeight="1">
      <c r="A263" s="125"/>
      <c r="B263" s="16" t="s">
        <v>117</v>
      </c>
      <c r="C263" s="16" t="s">
        <v>118</v>
      </c>
      <c r="D263" s="130">
        <v>7</v>
      </c>
      <c r="E263" s="15" t="s">
        <v>158</v>
      </c>
      <c r="F263" s="60"/>
      <c r="G263" s="60"/>
      <c r="H263" s="382"/>
      <c r="I263" s="383"/>
      <c r="J263" s="383"/>
      <c r="K263" s="383"/>
      <c r="L263" s="70"/>
      <c r="M263" s="388"/>
      <c r="N263" s="388"/>
      <c r="O263" s="70"/>
      <c r="P263" s="70"/>
      <c r="Q263" s="71"/>
    </row>
    <row r="264" spans="1:17" ht="12.75" customHeight="1">
      <c r="A264" s="127"/>
      <c r="B264" s="25"/>
      <c r="C264" s="23"/>
      <c r="D264" s="133"/>
      <c r="E264" s="25"/>
      <c r="F264" s="63"/>
      <c r="G264" s="129"/>
      <c r="H264" s="379"/>
      <c r="I264" s="380"/>
      <c r="J264" s="380"/>
      <c r="K264" s="380"/>
      <c r="L264" s="380"/>
      <c r="M264" s="380"/>
      <c r="N264" s="380"/>
      <c r="O264" s="236"/>
      <c r="P264" s="380"/>
      <c r="Q264" s="381"/>
    </row>
    <row r="265" spans="1:17" ht="12.75" customHeight="1">
      <c r="A265" s="125"/>
      <c r="B265" s="16" t="s">
        <v>159</v>
      </c>
      <c r="C265" s="16" t="s">
        <v>160</v>
      </c>
      <c r="D265" s="130">
        <v>7</v>
      </c>
      <c r="E265" s="15" t="s">
        <v>24</v>
      </c>
      <c r="F265" s="60"/>
      <c r="G265" s="60"/>
      <c r="H265" s="382"/>
      <c r="I265" s="383"/>
      <c r="J265" s="383"/>
      <c r="K265" s="383"/>
      <c r="L265" s="70"/>
      <c r="M265" s="388"/>
      <c r="N265" s="388"/>
      <c r="O265" s="70"/>
      <c r="P265" s="70"/>
      <c r="Q265" s="71"/>
    </row>
    <row r="266" spans="1:17" ht="12.75" customHeight="1">
      <c r="A266" s="127"/>
      <c r="B266" s="22"/>
      <c r="C266" s="23"/>
      <c r="D266" s="128"/>
      <c r="E266" s="22"/>
      <c r="F266" s="63"/>
      <c r="G266" s="129"/>
      <c r="H266" s="379"/>
      <c r="I266" s="380"/>
      <c r="J266" s="380"/>
      <c r="K266" s="236"/>
      <c r="L266" s="236"/>
      <c r="M266" s="247"/>
      <c r="N266" s="247"/>
      <c r="O266" s="236"/>
      <c r="P266" s="247"/>
      <c r="Q266" s="250"/>
    </row>
    <row r="267" spans="1:17" ht="12.75" customHeight="1">
      <c r="A267" s="125"/>
      <c r="B267" s="16" t="s">
        <v>161</v>
      </c>
      <c r="C267" s="16" t="s">
        <v>141</v>
      </c>
      <c r="D267" s="130">
        <v>1</v>
      </c>
      <c r="E267" s="15" t="s">
        <v>17</v>
      </c>
      <c r="F267" s="60"/>
      <c r="G267" s="60"/>
      <c r="H267" s="382"/>
      <c r="I267" s="383"/>
      <c r="J267" s="383"/>
      <c r="K267" s="383"/>
      <c r="L267" s="70"/>
      <c r="M267" s="263"/>
      <c r="N267" s="263"/>
      <c r="O267" s="70"/>
      <c r="P267" s="70"/>
      <c r="Q267" s="71"/>
    </row>
    <row r="268" spans="1:17" ht="12.75" customHeight="1">
      <c r="A268" s="127"/>
      <c r="B268" s="22"/>
      <c r="C268" s="23"/>
      <c r="D268" s="128"/>
      <c r="E268" s="22"/>
      <c r="F268" s="63"/>
      <c r="G268" s="129"/>
      <c r="H268" s="379"/>
      <c r="I268" s="380"/>
      <c r="J268" s="380"/>
      <c r="K268" s="380"/>
      <c r="L268" s="380"/>
      <c r="M268" s="380"/>
      <c r="N268" s="380"/>
      <c r="O268" s="236"/>
      <c r="P268" s="247"/>
      <c r="Q268" s="250"/>
    </row>
    <row r="269" spans="1:17" ht="12.75" customHeight="1">
      <c r="A269" s="125"/>
      <c r="B269" s="16" t="s">
        <v>140</v>
      </c>
      <c r="C269" s="16"/>
      <c r="D269" s="130">
        <v>1</v>
      </c>
      <c r="E269" s="15" t="s">
        <v>17</v>
      </c>
      <c r="F269" s="60"/>
      <c r="G269" s="60"/>
      <c r="H269" s="382"/>
      <c r="I269" s="383"/>
      <c r="J269" s="383"/>
      <c r="K269" s="383"/>
      <c r="L269" s="70"/>
      <c r="M269" s="263"/>
      <c r="N269" s="263"/>
      <c r="O269" s="70"/>
      <c r="P269" s="70"/>
      <c r="Q269" s="71"/>
    </row>
    <row r="270" spans="1:17" ht="12.75" customHeight="1">
      <c r="A270" s="132"/>
      <c r="B270" s="22"/>
      <c r="C270" s="23"/>
      <c r="D270" s="128"/>
      <c r="E270" s="22"/>
      <c r="F270" s="63"/>
      <c r="G270" s="129"/>
      <c r="H270" s="379"/>
      <c r="I270" s="380"/>
      <c r="J270" s="380"/>
      <c r="K270" s="236"/>
      <c r="L270" s="247"/>
      <c r="M270" s="247"/>
      <c r="N270" s="247"/>
      <c r="O270" s="247"/>
      <c r="P270" s="247"/>
      <c r="Q270" s="250"/>
    </row>
    <row r="271" spans="1:17" ht="12.75" customHeight="1">
      <c r="A271" s="134"/>
      <c r="B271" s="16" t="s">
        <v>122</v>
      </c>
      <c r="C271" s="16"/>
      <c r="D271" s="130">
        <v>1</v>
      </c>
      <c r="E271" s="15" t="s">
        <v>17</v>
      </c>
      <c r="F271" s="60"/>
      <c r="G271" s="60"/>
      <c r="H271" s="382"/>
      <c r="I271" s="383"/>
      <c r="J271" s="383"/>
      <c r="K271" s="383"/>
      <c r="L271" s="260"/>
      <c r="M271" s="260"/>
      <c r="N271" s="260"/>
      <c r="O271" s="260"/>
      <c r="P271" s="260"/>
      <c r="Q271" s="261"/>
    </row>
    <row r="272" spans="1:17" ht="12.75" customHeight="1">
      <c r="A272" s="127"/>
      <c r="B272" s="22"/>
      <c r="C272" s="23"/>
      <c r="D272" s="128"/>
      <c r="E272" s="22"/>
      <c r="F272" s="63"/>
      <c r="G272" s="129"/>
      <c r="H272" s="379"/>
      <c r="I272" s="380"/>
      <c r="J272" s="380"/>
      <c r="K272" s="236"/>
      <c r="L272" s="247"/>
      <c r="M272" s="247"/>
      <c r="N272" s="247"/>
      <c r="O272" s="247"/>
      <c r="P272" s="247"/>
      <c r="Q272" s="250"/>
    </row>
    <row r="273" spans="1:17" ht="12.75" customHeight="1">
      <c r="A273" s="125"/>
      <c r="B273" s="16"/>
      <c r="C273" s="16"/>
      <c r="D273" s="130"/>
      <c r="E273" s="15"/>
      <c r="F273" s="60"/>
      <c r="G273" s="60"/>
      <c r="H273" s="382"/>
      <c r="I273" s="383"/>
      <c r="J273" s="383"/>
      <c r="K273" s="383"/>
      <c r="L273" s="258"/>
      <c r="M273" s="246"/>
      <c r="N273" s="246"/>
      <c r="O273" s="246"/>
      <c r="P273" s="246"/>
      <c r="Q273" s="254"/>
    </row>
    <row r="274" spans="1:17" ht="12.75" customHeight="1">
      <c r="A274" s="127"/>
      <c r="B274" s="22"/>
      <c r="C274" s="23"/>
      <c r="D274" s="128"/>
      <c r="E274" s="22"/>
      <c r="F274" s="63"/>
      <c r="G274" s="129"/>
      <c r="H274" s="379"/>
      <c r="I274" s="380"/>
      <c r="J274" s="380"/>
      <c r="K274" s="236"/>
      <c r="L274" s="247"/>
      <c r="M274" s="247"/>
      <c r="N274" s="247"/>
      <c r="O274" s="247"/>
      <c r="P274" s="247"/>
      <c r="Q274" s="250"/>
    </row>
    <row r="275" spans="1:17" ht="12.75" customHeight="1">
      <c r="A275" s="134"/>
      <c r="B275" s="16"/>
      <c r="C275" s="16"/>
      <c r="D275" s="130"/>
      <c r="E275" s="15"/>
      <c r="F275" s="60"/>
      <c r="G275" s="60"/>
      <c r="H275" s="382"/>
      <c r="I275" s="383"/>
      <c r="J275" s="383"/>
      <c r="K275" s="383"/>
      <c r="L275" s="246"/>
      <c r="M275" s="246"/>
      <c r="N275" s="246"/>
      <c r="O275" s="246"/>
      <c r="P275" s="246"/>
      <c r="Q275" s="254"/>
    </row>
    <row r="276" spans="1:17" ht="12.75" customHeight="1">
      <c r="A276" s="127"/>
      <c r="B276" s="22"/>
      <c r="C276" s="23"/>
      <c r="D276" s="128"/>
      <c r="E276" s="22"/>
      <c r="F276" s="63"/>
      <c r="G276" s="129"/>
      <c r="H276" s="379"/>
      <c r="I276" s="380"/>
      <c r="J276" s="380"/>
      <c r="K276" s="236"/>
      <c r="L276" s="247"/>
      <c r="M276" s="247"/>
      <c r="N276" s="247"/>
      <c r="O276" s="247"/>
      <c r="P276" s="247"/>
      <c r="Q276" s="250"/>
    </row>
    <row r="277" spans="1:17" ht="12.75" customHeight="1">
      <c r="A277" s="134"/>
      <c r="B277" s="16"/>
      <c r="C277" s="16"/>
      <c r="D277" s="130"/>
      <c r="E277" s="15"/>
      <c r="F277" s="60"/>
      <c r="G277" s="60"/>
      <c r="H277" s="382"/>
      <c r="I277" s="383"/>
      <c r="J277" s="383"/>
      <c r="K277" s="383"/>
      <c r="L277" s="246"/>
      <c r="M277" s="246"/>
      <c r="N277" s="246"/>
      <c r="O277" s="246"/>
      <c r="P277" s="246"/>
      <c r="Q277" s="254"/>
    </row>
    <row r="278" spans="1:17" ht="12.75" customHeight="1">
      <c r="A278" s="127"/>
      <c r="B278" s="25"/>
      <c r="C278" s="23"/>
      <c r="D278" s="128"/>
      <c r="E278" s="22"/>
      <c r="F278" s="63"/>
      <c r="G278" s="129"/>
      <c r="H278" s="379"/>
      <c r="I278" s="380"/>
      <c r="J278" s="380"/>
      <c r="K278" s="236"/>
      <c r="L278" s="236"/>
      <c r="M278" s="236"/>
      <c r="N278" s="236"/>
      <c r="O278" s="236"/>
      <c r="P278" s="236"/>
      <c r="Q278" s="237"/>
    </row>
    <row r="279" spans="1:17" ht="12.75" customHeight="1">
      <c r="A279" s="134"/>
      <c r="B279" s="16"/>
      <c r="C279" s="16"/>
      <c r="D279" s="130"/>
      <c r="E279" s="15"/>
      <c r="F279" s="60"/>
      <c r="G279" s="60"/>
      <c r="H279" s="382"/>
      <c r="I279" s="383"/>
      <c r="J279" s="383"/>
      <c r="K279" s="383"/>
      <c r="L279" s="70"/>
      <c r="M279" s="246"/>
      <c r="N279" s="70"/>
      <c r="O279" s="70"/>
      <c r="P279" s="70"/>
      <c r="Q279" s="71"/>
    </row>
    <row r="280" spans="1:17" ht="12.75" customHeight="1">
      <c r="A280" s="127"/>
      <c r="B280" s="22"/>
      <c r="C280" s="23"/>
      <c r="D280" s="128"/>
      <c r="E280" s="22"/>
      <c r="F280" s="63"/>
      <c r="G280" s="129"/>
      <c r="H280" s="379"/>
      <c r="I280" s="380"/>
      <c r="J280" s="380"/>
      <c r="K280" s="236"/>
      <c r="L280" s="236"/>
      <c r="M280" s="236"/>
      <c r="N280" s="236"/>
      <c r="O280" s="236"/>
      <c r="P280" s="236"/>
      <c r="Q280" s="237"/>
    </row>
    <row r="281" spans="1:17" ht="12.75" customHeight="1">
      <c r="A281" s="134"/>
      <c r="B281" s="16"/>
      <c r="C281" s="16"/>
      <c r="D281" s="130"/>
      <c r="E281" s="15"/>
      <c r="F281" s="60"/>
      <c r="G281" s="60"/>
      <c r="H281" s="382"/>
      <c r="I281" s="383"/>
      <c r="J281" s="383"/>
      <c r="K281" s="383"/>
      <c r="L281" s="70"/>
      <c r="M281" s="246"/>
      <c r="N281" s="70"/>
      <c r="O281" s="70"/>
      <c r="P281" s="70"/>
      <c r="Q281" s="71"/>
    </row>
    <row r="282" spans="1:17" ht="12.75" customHeight="1">
      <c r="A282" s="127"/>
      <c r="B282" s="22"/>
      <c r="C282" s="23"/>
      <c r="D282" s="128"/>
      <c r="E282" s="22"/>
      <c r="F282" s="63"/>
      <c r="G282" s="129"/>
      <c r="H282" s="379"/>
      <c r="I282" s="380"/>
      <c r="J282" s="380"/>
      <c r="K282" s="236"/>
      <c r="L282" s="236"/>
      <c r="M282" s="236"/>
      <c r="N282" s="236"/>
      <c r="O282" s="236"/>
      <c r="P282" s="236"/>
      <c r="Q282" s="237"/>
    </row>
    <row r="283" spans="1:17" ht="12.75" customHeight="1">
      <c r="A283" s="134"/>
      <c r="B283" s="16"/>
      <c r="C283" s="16"/>
      <c r="D283" s="130"/>
      <c r="E283" s="15"/>
      <c r="F283" s="60"/>
      <c r="G283" s="60"/>
      <c r="H283" s="382"/>
      <c r="I283" s="383"/>
      <c r="J283" s="383"/>
      <c r="K283" s="383"/>
      <c r="L283" s="70"/>
      <c r="M283" s="246"/>
      <c r="N283" s="70"/>
      <c r="O283" s="70"/>
      <c r="P283" s="70"/>
      <c r="Q283" s="71"/>
    </row>
    <row r="284" spans="1:17" ht="12.75" customHeight="1">
      <c r="A284" s="127"/>
      <c r="B284" s="22"/>
      <c r="C284" s="23"/>
      <c r="D284" s="128"/>
      <c r="E284" s="22"/>
      <c r="F284" s="63"/>
      <c r="G284" s="129"/>
      <c r="H284" s="379"/>
      <c r="I284" s="380"/>
      <c r="J284" s="380"/>
      <c r="K284" s="236"/>
      <c r="L284" s="236"/>
      <c r="M284" s="236"/>
      <c r="N284" s="236"/>
      <c r="O284" s="236"/>
      <c r="P284" s="236"/>
      <c r="Q284" s="237"/>
    </row>
    <row r="285" spans="1:17" ht="12.75" customHeight="1">
      <c r="A285" s="134"/>
      <c r="B285" s="16"/>
      <c r="C285" s="16"/>
      <c r="D285" s="130"/>
      <c r="E285" s="15"/>
      <c r="F285" s="60"/>
      <c r="G285" s="60"/>
      <c r="H285" s="382"/>
      <c r="I285" s="383"/>
      <c r="J285" s="383"/>
      <c r="K285" s="383"/>
      <c r="L285" s="70"/>
      <c r="M285" s="246"/>
      <c r="N285" s="70"/>
      <c r="O285" s="70"/>
      <c r="P285" s="70"/>
      <c r="Q285" s="71"/>
    </row>
    <row r="286" spans="1:17" ht="12.75" customHeight="1">
      <c r="A286" s="127"/>
      <c r="B286" s="22"/>
      <c r="C286" s="23"/>
      <c r="D286" s="128"/>
      <c r="E286" s="22"/>
      <c r="F286" s="63"/>
      <c r="G286" s="129"/>
      <c r="H286" s="379"/>
      <c r="I286" s="380"/>
      <c r="J286" s="380"/>
      <c r="K286" s="236"/>
      <c r="L286" s="236"/>
      <c r="M286" s="236"/>
      <c r="N286" s="236"/>
      <c r="O286" s="236"/>
      <c r="P286" s="236"/>
      <c r="Q286" s="237"/>
    </row>
    <row r="287" spans="1:17" ht="12.75" customHeight="1">
      <c r="A287" s="134"/>
      <c r="B287" s="16"/>
      <c r="C287" s="16"/>
      <c r="D287" s="130"/>
      <c r="E287" s="15"/>
      <c r="F287" s="60"/>
      <c r="G287" s="60"/>
      <c r="H287" s="382"/>
      <c r="I287" s="383"/>
      <c r="J287" s="383"/>
      <c r="K287" s="383"/>
      <c r="L287" s="70"/>
      <c r="M287" s="246"/>
      <c r="N287" s="70"/>
      <c r="O287" s="70"/>
      <c r="P287" s="70"/>
      <c r="Q287" s="71"/>
    </row>
    <row r="288" spans="1:17" ht="12.75" customHeight="1">
      <c r="A288" s="127"/>
      <c r="B288" s="22"/>
      <c r="C288" s="23"/>
      <c r="D288" s="128"/>
      <c r="E288" s="22"/>
      <c r="F288" s="63"/>
      <c r="G288" s="129"/>
      <c r="H288" s="379"/>
      <c r="I288" s="380"/>
      <c r="J288" s="380"/>
      <c r="K288" s="236"/>
      <c r="L288" s="236"/>
      <c r="M288" s="236"/>
      <c r="N288" s="236"/>
      <c r="O288" s="236"/>
      <c r="P288" s="236"/>
      <c r="Q288" s="237"/>
    </row>
    <row r="289" spans="1:17" ht="12.75" customHeight="1">
      <c r="A289" s="134"/>
      <c r="B289" s="15" t="s">
        <v>129</v>
      </c>
      <c r="C289" s="16"/>
      <c r="D289" s="126"/>
      <c r="E289" s="15"/>
      <c r="F289" s="60"/>
      <c r="G289" s="60"/>
      <c r="H289" s="382"/>
      <c r="I289" s="383"/>
      <c r="J289" s="383"/>
      <c r="K289" s="383"/>
      <c r="L289" s="70"/>
      <c r="M289" s="246"/>
      <c r="N289" s="70"/>
      <c r="O289" s="70"/>
      <c r="P289" s="70"/>
      <c r="Q289" s="71"/>
    </row>
    <row r="290" spans="1:17" ht="12.75" customHeight="1">
      <c r="A290" s="127"/>
      <c r="B290" s="22"/>
      <c r="C290" s="23"/>
      <c r="D290" s="128"/>
      <c r="E290" s="22"/>
      <c r="F290" s="63"/>
      <c r="G290" s="63"/>
      <c r="H290" s="379"/>
      <c r="I290" s="380"/>
      <c r="J290" s="380"/>
      <c r="K290" s="380"/>
      <c r="L290" s="380"/>
      <c r="M290" s="380"/>
      <c r="N290" s="380"/>
      <c r="O290" s="380"/>
      <c r="P290" s="380"/>
      <c r="Q290" s="381"/>
    </row>
    <row r="291" spans="1:17" ht="12.75" customHeight="1">
      <c r="A291" s="135"/>
      <c r="B291" s="262"/>
      <c r="C291" s="18"/>
      <c r="D291" s="136"/>
      <c r="E291" s="262"/>
      <c r="F291" s="137"/>
      <c r="G291" s="138"/>
      <c r="H291" s="385"/>
      <c r="I291" s="386"/>
      <c r="J291" s="252"/>
      <c r="K291" s="386"/>
      <c r="L291" s="386"/>
      <c r="M291" s="252"/>
      <c r="N291" s="386"/>
      <c r="O291" s="386"/>
      <c r="P291" s="386"/>
      <c r="Q291" s="387"/>
    </row>
    <row r="292" spans="1:17" ht="12.75" customHeight="1">
      <c r="A292" s="123"/>
      <c r="B292" s="20"/>
      <c r="C292" s="24"/>
      <c r="D292" s="143"/>
      <c r="E292" s="20"/>
      <c r="F292" s="124"/>
      <c r="G292" s="124"/>
      <c r="H292" s="389"/>
      <c r="I292" s="390"/>
      <c r="J292" s="390"/>
      <c r="K292" s="390"/>
      <c r="L292" s="390"/>
      <c r="M292" s="390"/>
      <c r="N292" s="390"/>
      <c r="O292" s="390"/>
      <c r="P292" s="390"/>
      <c r="Q292" s="391"/>
    </row>
    <row r="293" spans="1:17" ht="12.75" customHeight="1">
      <c r="A293" s="125" t="s">
        <v>49</v>
      </c>
      <c r="B293" s="16" t="str">
        <f>B225</f>
        <v>電気設備工事</v>
      </c>
      <c r="C293" s="16"/>
      <c r="D293" s="126"/>
      <c r="E293" s="15"/>
      <c r="F293" s="60"/>
      <c r="G293" s="60"/>
      <c r="H293" s="382"/>
      <c r="I293" s="383"/>
      <c r="J293" s="246"/>
      <c r="K293" s="383"/>
      <c r="L293" s="383"/>
      <c r="M293" s="246"/>
      <c r="N293" s="383"/>
      <c r="O293" s="383"/>
      <c r="P293" s="383"/>
      <c r="Q293" s="384"/>
    </row>
    <row r="294" spans="1:17" ht="12.75" customHeight="1">
      <c r="A294" s="127"/>
      <c r="B294" s="22"/>
      <c r="C294" s="27"/>
      <c r="D294" s="131"/>
      <c r="E294" s="22"/>
      <c r="F294" s="63"/>
      <c r="G294" s="129"/>
      <c r="H294" s="379"/>
      <c r="I294" s="380"/>
      <c r="J294" s="380"/>
      <c r="K294" s="380"/>
      <c r="L294" s="380"/>
      <c r="M294" s="380"/>
      <c r="N294" s="236"/>
      <c r="O294" s="236"/>
      <c r="P294" s="380"/>
      <c r="Q294" s="381"/>
    </row>
    <row r="295" spans="1:17" ht="12.75" customHeight="1">
      <c r="A295" s="125"/>
      <c r="B295" s="16" t="s">
        <v>124</v>
      </c>
      <c r="C295" s="16" t="s">
        <v>162</v>
      </c>
      <c r="D295" s="130">
        <v>55</v>
      </c>
      <c r="E295" s="15" t="s">
        <v>163</v>
      </c>
      <c r="F295" s="60"/>
      <c r="G295" s="60"/>
      <c r="H295" s="382"/>
      <c r="I295" s="383"/>
      <c r="J295" s="383"/>
      <c r="K295" s="383"/>
      <c r="L295" s="70"/>
      <c r="M295" s="388"/>
      <c r="N295" s="388"/>
      <c r="O295" s="70"/>
      <c r="P295" s="70"/>
      <c r="Q295" s="71"/>
    </row>
    <row r="296" spans="1:17" ht="12.75" customHeight="1">
      <c r="A296" s="127"/>
      <c r="B296" s="22"/>
      <c r="C296" s="26"/>
      <c r="D296" s="131"/>
      <c r="E296" s="22"/>
      <c r="F296" s="63"/>
      <c r="G296" s="129"/>
      <c r="H296" s="379"/>
      <c r="I296" s="380"/>
      <c r="J296" s="380"/>
      <c r="K296" s="380"/>
      <c r="L296" s="380"/>
      <c r="M296" s="380"/>
      <c r="N296" s="236"/>
      <c r="O296" s="236"/>
      <c r="P296" s="380"/>
      <c r="Q296" s="381"/>
    </row>
    <row r="297" spans="1:17" ht="12.75" customHeight="1">
      <c r="A297" s="125"/>
      <c r="B297" s="16" t="s">
        <v>164</v>
      </c>
      <c r="C297" s="16" t="s">
        <v>165</v>
      </c>
      <c r="D297" s="130">
        <v>1</v>
      </c>
      <c r="E297" s="15" t="s">
        <v>23</v>
      </c>
      <c r="F297" s="60"/>
      <c r="G297" s="60"/>
      <c r="H297" s="382"/>
      <c r="I297" s="383"/>
      <c r="J297" s="383"/>
      <c r="K297" s="383"/>
      <c r="L297" s="70"/>
      <c r="M297" s="388"/>
      <c r="N297" s="388"/>
      <c r="O297" s="70"/>
      <c r="P297" s="70"/>
      <c r="Q297" s="71"/>
    </row>
    <row r="298" spans="1:17" ht="12.75" customHeight="1">
      <c r="A298" s="132"/>
      <c r="B298" s="22"/>
      <c r="C298" s="26"/>
      <c r="D298" s="133"/>
      <c r="E298" s="25"/>
      <c r="F298" s="63"/>
      <c r="G298" s="129"/>
      <c r="H298" s="379"/>
      <c r="I298" s="380"/>
      <c r="J298" s="380"/>
      <c r="K298" s="380"/>
      <c r="L298" s="380"/>
      <c r="M298" s="380"/>
      <c r="N298" s="236"/>
      <c r="O298" s="236"/>
      <c r="P298" s="380"/>
      <c r="Q298" s="381"/>
    </row>
    <row r="299" spans="1:17" ht="12.75" customHeight="1">
      <c r="A299" s="125"/>
      <c r="B299" s="16" t="s">
        <v>123</v>
      </c>
      <c r="C299" s="16" t="s">
        <v>166</v>
      </c>
      <c r="D299" s="130">
        <v>1</v>
      </c>
      <c r="E299" s="15" t="s">
        <v>23</v>
      </c>
      <c r="F299" s="60"/>
      <c r="G299" s="60"/>
      <c r="H299" s="382"/>
      <c r="I299" s="383"/>
      <c r="J299" s="383"/>
      <c r="K299" s="383"/>
      <c r="L299" s="70"/>
      <c r="M299" s="388"/>
      <c r="N299" s="388"/>
      <c r="O299" s="70"/>
      <c r="P299" s="70"/>
      <c r="Q299" s="71"/>
    </row>
    <row r="300" spans="1:17" ht="12.75" customHeight="1">
      <c r="A300" s="156"/>
      <c r="B300" s="25"/>
      <c r="C300" s="26"/>
      <c r="D300" s="155"/>
      <c r="E300" s="25"/>
      <c r="F300" s="129"/>
      <c r="G300" s="129"/>
      <c r="H300" s="379"/>
      <c r="I300" s="380"/>
      <c r="J300" s="380"/>
      <c r="K300" s="380"/>
      <c r="L300" s="380"/>
      <c r="M300" s="380"/>
      <c r="N300" s="236"/>
      <c r="O300" s="236"/>
      <c r="P300" s="380"/>
      <c r="Q300" s="381"/>
    </row>
    <row r="301" spans="1:17" ht="12.75" customHeight="1">
      <c r="A301" s="157"/>
      <c r="B301" s="16" t="s">
        <v>167</v>
      </c>
      <c r="C301" s="16"/>
      <c r="D301" s="130">
        <v>1</v>
      </c>
      <c r="E301" s="15" t="s">
        <v>17</v>
      </c>
      <c r="F301" s="60"/>
      <c r="G301" s="60"/>
      <c r="H301" s="382"/>
      <c r="I301" s="383"/>
      <c r="J301" s="383"/>
      <c r="K301" s="383"/>
      <c r="L301" s="70"/>
      <c r="M301" s="388"/>
      <c r="N301" s="388"/>
      <c r="O301" s="70"/>
      <c r="P301" s="70"/>
      <c r="Q301" s="71"/>
    </row>
    <row r="302" spans="1:17" ht="12.75" customHeight="1">
      <c r="A302" s="127"/>
      <c r="B302" s="22"/>
      <c r="C302" s="26"/>
      <c r="D302" s="133"/>
      <c r="E302" s="25"/>
      <c r="F302" s="63"/>
      <c r="G302" s="129"/>
      <c r="H302" s="379"/>
      <c r="I302" s="380"/>
      <c r="J302" s="380"/>
      <c r="K302" s="380"/>
      <c r="L302" s="380"/>
      <c r="M302" s="380"/>
      <c r="N302" s="236"/>
      <c r="O302" s="236"/>
      <c r="P302" s="380"/>
      <c r="Q302" s="381"/>
    </row>
    <row r="303" spans="1:17" ht="12.75" customHeight="1">
      <c r="A303" s="125"/>
      <c r="B303" s="16"/>
      <c r="C303" s="16"/>
      <c r="D303" s="130"/>
      <c r="E303" s="15"/>
      <c r="F303" s="60"/>
      <c r="G303" s="60"/>
      <c r="H303" s="382"/>
      <c r="I303" s="383"/>
      <c r="J303" s="383"/>
      <c r="K303" s="383"/>
      <c r="L303" s="70"/>
      <c r="M303" s="388"/>
      <c r="N303" s="388"/>
      <c r="O303" s="70"/>
      <c r="P303" s="70"/>
      <c r="Q303" s="71"/>
    </row>
    <row r="304" spans="1:17" ht="12.75" customHeight="1">
      <c r="A304" s="127"/>
      <c r="B304" s="25"/>
      <c r="C304" s="23"/>
      <c r="D304" s="133"/>
      <c r="E304" s="25"/>
      <c r="F304" s="63"/>
      <c r="G304" s="129"/>
      <c r="H304" s="379"/>
      <c r="I304" s="380"/>
      <c r="J304" s="380"/>
      <c r="K304" s="380"/>
      <c r="L304" s="380"/>
      <c r="M304" s="380"/>
      <c r="N304" s="236"/>
      <c r="O304" s="236"/>
      <c r="P304" s="380"/>
      <c r="Q304" s="381"/>
    </row>
    <row r="305" spans="1:17" ht="12.75" customHeight="1">
      <c r="A305" s="125"/>
      <c r="B305" s="16"/>
      <c r="C305" s="147"/>
      <c r="D305" s="130"/>
      <c r="E305" s="15"/>
      <c r="F305" s="60"/>
      <c r="G305" s="60"/>
      <c r="H305" s="382"/>
      <c r="I305" s="383"/>
      <c r="J305" s="383"/>
      <c r="K305" s="383"/>
      <c r="L305" s="70"/>
      <c r="M305" s="388"/>
      <c r="N305" s="388"/>
      <c r="O305" s="70"/>
      <c r="P305" s="70"/>
      <c r="Q305" s="71"/>
    </row>
    <row r="306" spans="1:17" ht="12.75" customHeight="1">
      <c r="A306" s="127"/>
      <c r="B306" s="25"/>
      <c r="C306" s="23"/>
      <c r="D306" s="133"/>
      <c r="E306" s="25"/>
      <c r="F306" s="63"/>
      <c r="G306" s="129"/>
      <c r="H306" s="379"/>
      <c r="I306" s="380"/>
      <c r="J306" s="380"/>
      <c r="K306" s="380"/>
      <c r="L306" s="380"/>
      <c r="M306" s="380"/>
      <c r="N306" s="236"/>
      <c r="O306" s="236"/>
      <c r="P306" s="380"/>
      <c r="Q306" s="381"/>
    </row>
    <row r="307" spans="1:17" ht="12.75" customHeight="1">
      <c r="A307" s="125"/>
      <c r="B307" s="16"/>
      <c r="C307" s="16"/>
      <c r="D307" s="130"/>
      <c r="E307" s="15"/>
      <c r="F307" s="60"/>
      <c r="G307" s="60"/>
      <c r="H307" s="382"/>
      <c r="I307" s="383"/>
      <c r="J307" s="383"/>
      <c r="K307" s="383"/>
      <c r="L307" s="70"/>
      <c r="M307" s="388"/>
      <c r="N307" s="388"/>
      <c r="O307" s="70"/>
      <c r="P307" s="70"/>
      <c r="Q307" s="71"/>
    </row>
    <row r="308" spans="1:17" ht="12.75" customHeight="1">
      <c r="A308" s="132"/>
      <c r="B308" s="25"/>
      <c r="C308" s="23"/>
      <c r="D308" s="133"/>
      <c r="E308" s="25"/>
      <c r="F308" s="63"/>
      <c r="G308" s="129"/>
      <c r="H308" s="379"/>
      <c r="I308" s="380"/>
      <c r="J308" s="380"/>
      <c r="K308" s="380"/>
      <c r="L308" s="380"/>
      <c r="M308" s="380"/>
      <c r="N308" s="236"/>
      <c r="O308" s="236"/>
      <c r="P308" s="380"/>
      <c r="Q308" s="381"/>
    </row>
    <row r="309" spans="1:17" ht="12.75" customHeight="1">
      <c r="A309" s="134"/>
      <c r="B309" s="16"/>
      <c r="C309" s="16"/>
      <c r="D309" s="130"/>
      <c r="E309" s="15"/>
      <c r="F309" s="60"/>
      <c r="G309" s="60"/>
      <c r="H309" s="382"/>
      <c r="I309" s="383"/>
      <c r="J309" s="383"/>
      <c r="K309" s="383"/>
      <c r="L309" s="70"/>
      <c r="M309" s="388"/>
      <c r="N309" s="388"/>
      <c r="O309" s="70"/>
      <c r="P309" s="70"/>
      <c r="Q309" s="71"/>
    </row>
    <row r="310" spans="1:17" ht="12.75" customHeight="1">
      <c r="A310" s="127"/>
      <c r="B310" s="23"/>
      <c r="C310" s="23"/>
      <c r="D310" s="128"/>
      <c r="E310" s="22"/>
      <c r="F310" s="63"/>
      <c r="G310" s="129"/>
      <c r="H310" s="379"/>
      <c r="I310" s="380"/>
      <c r="J310" s="380"/>
      <c r="K310" s="380"/>
      <c r="L310" s="380"/>
      <c r="M310" s="380"/>
      <c r="N310" s="236"/>
      <c r="O310" s="236"/>
      <c r="P310" s="380"/>
      <c r="Q310" s="381"/>
    </row>
    <row r="311" spans="1:17" ht="12.75" customHeight="1">
      <c r="A311" s="125"/>
      <c r="B311" s="16"/>
      <c r="C311" s="16"/>
      <c r="D311" s="130"/>
      <c r="E311" s="15"/>
      <c r="F311" s="60"/>
      <c r="G311" s="60"/>
      <c r="H311" s="382"/>
      <c r="I311" s="383"/>
      <c r="J311" s="383"/>
      <c r="K311" s="383"/>
      <c r="L311" s="70"/>
      <c r="M311" s="388"/>
      <c r="N311" s="388"/>
      <c r="O311" s="70"/>
      <c r="P311" s="70"/>
      <c r="Q311" s="71"/>
    </row>
    <row r="312" spans="1:17" ht="12.75" customHeight="1">
      <c r="A312" s="127"/>
      <c r="B312" s="22"/>
      <c r="C312" s="23"/>
      <c r="D312" s="128"/>
      <c r="E312" s="22"/>
      <c r="F312" s="63"/>
      <c r="G312" s="129"/>
      <c r="H312" s="379"/>
      <c r="I312" s="380"/>
      <c r="J312" s="380"/>
      <c r="K312" s="380"/>
      <c r="L312" s="380"/>
      <c r="M312" s="380"/>
      <c r="N312" s="236"/>
      <c r="O312" s="236"/>
      <c r="P312" s="380"/>
      <c r="Q312" s="381"/>
    </row>
    <row r="313" spans="1:17" ht="12.75" customHeight="1">
      <c r="A313" s="134"/>
      <c r="B313" s="16"/>
      <c r="C313" s="16"/>
      <c r="D313" s="130"/>
      <c r="E313" s="15"/>
      <c r="F313" s="60"/>
      <c r="G313" s="60"/>
      <c r="H313" s="382"/>
      <c r="I313" s="383"/>
      <c r="J313" s="383"/>
      <c r="K313" s="383"/>
      <c r="L313" s="70"/>
      <c r="M313" s="388"/>
      <c r="N313" s="388"/>
      <c r="O313" s="70"/>
      <c r="P313" s="70"/>
      <c r="Q313" s="71"/>
    </row>
    <row r="314" spans="1:17" ht="12.75" customHeight="1">
      <c r="A314" s="127"/>
      <c r="B314" s="22"/>
      <c r="C314" s="23"/>
      <c r="D314" s="128"/>
      <c r="E314" s="22"/>
      <c r="F314" s="63"/>
      <c r="G314" s="129"/>
      <c r="H314" s="379"/>
      <c r="I314" s="380"/>
      <c r="J314" s="380"/>
      <c r="K314" s="380"/>
      <c r="L314" s="380"/>
      <c r="M314" s="380"/>
      <c r="N314" s="236"/>
      <c r="O314" s="236"/>
      <c r="P314" s="380"/>
      <c r="Q314" s="381"/>
    </row>
    <row r="315" spans="1:17" ht="12.75" customHeight="1">
      <c r="A315" s="134"/>
      <c r="B315" s="16"/>
      <c r="C315" s="16"/>
      <c r="D315" s="130"/>
      <c r="E315" s="15"/>
      <c r="F315" s="60"/>
      <c r="G315" s="60"/>
      <c r="H315" s="382"/>
      <c r="I315" s="383"/>
      <c r="J315" s="383"/>
      <c r="K315" s="383"/>
      <c r="L315" s="70"/>
      <c r="M315" s="388"/>
      <c r="N315" s="388"/>
      <c r="O315" s="70"/>
      <c r="P315" s="70"/>
      <c r="Q315" s="71"/>
    </row>
    <row r="316" spans="1:17" ht="12.75" customHeight="1">
      <c r="A316" s="127"/>
      <c r="B316" s="22"/>
      <c r="C316" s="23"/>
      <c r="D316" s="128"/>
      <c r="E316" s="22"/>
      <c r="F316" s="63"/>
      <c r="G316" s="129"/>
      <c r="H316" s="379"/>
      <c r="I316" s="380"/>
      <c r="J316" s="380"/>
      <c r="K316" s="380"/>
      <c r="L316" s="380"/>
      <c r="M316" s="380"/>
      <c r="N316" s="236"/>
      <c r="O316" s="236"/>
      <c r="P316" s="380"/>
      <c r="Q316" s="381"/>
    </row>
    <row r="317" spans="1:17" ht="12.75" customHeight="1">
      <c r="A317" s="134"/>
      <c r="B317" s="16"/>
      <c r="C317" s="16"/>
      <c r="D317" s="126"/>
      <c r="E317" s="15"/>
      <c r="F317" s="60"/>
      <c r="G317" s="60"/>
      <c r="H317" s="382"/>
      <c r="I317" s="383"/>
      <c r="J317" s="383"/>
      <c r="K317" s="383"/>
      <c r="L317" s="70"/>
      <c r="M317" s="388"/>
      <c r="N317" s="388"/>
      <c r="O317" s="70"/>
      <c r="P317" s="70"/>
      <c r="Q317" s="71"/>
    </row>
    <row r="318" spans="1:17" ht="12.75" customHeight="1">
      <c r="A318" s="127"/>
      <c r="B318" s="25"/>
      <c r="C318" s="23"/>
      <c r="D318" s="128"/>
      <c r="E318" s="22"/>
      <c r="F318" s="63"/>
      <c r="G318" s="129"/>
      <c r="H318" s="379"/>
      <c r="I318" s="380"/>
      <c r="J318" s="380"/>
      <c r="K318" s="380"/>
      <c r="L318" s="380"/>
      <c r="M318" s="380"/>
      <c r="N318" s="236"/>
      <c r="O318" s="236"/>
      <c r="P318" s="380"/>
      <c r="Q318" s="381"/>
    </row>
    <row r="319" spans="1:17" ht="12.75" customHeight="1">
      <c r="A319" s="134"/>
      <c r="B319" s="16"/>
      <c r="C319" s="16"/>
      <c r="D319" s="130"/>
      <c r="E319" s="15"/>
      <c r="F319" s="60"/>
      <c r="G319" s="60"/>
      <c r="H319" s="382"/>
      <c r="I319" s="383"/>
      <c r="J319" s="383"/>
      <c r="K319" s="383"/>
      <c r="L319" s="70"/>
      <c r="M319" s="388"/>
      <c r="N319" s="388"/>
      <c r="O319" s="70"/>
      <c r="P319" s="70"/>
      <c r="Q319" s="71"/>
    </row>
    <row r="320" spans="1:17" ht="12.75" customHeight="1">
      <c r="A320" s="127"/>
      <c r="B320" s="25"/>
      <c r="C320" s="23"/>
      <c r="D320" s="128"/>
      <c r="E320" s="22"/>
      <c r="F320" s="63"/>
      <c r="G320" s="129"/>
      <c r="H320" s="379"/>
      <c r="I320" s="380"/>
      <c r="J320" s="380"/>
      <c r="K320" s="380"/>
      <c r="L320" s="380"/>
      <c r="M320" s="380"/>
      <c r="N320" s="236"/>
      <c r="O320" s="236"/>
      <c r="P320" s="380"/>
      <c r="Q320" s="381"/>
    </row>
    <row r="321" spans="1:17" ht="12.75" customHeight="1">
      <c r="A321" s="134"/>
      <c r="B321" s="16"/>
      <c r="C321" s="16"/>
      <c r="D321" s="130"/>
      <c r="E321" s="15"/>
      <c r="F321" s="60"/>
      <c r="G321" s="60"/>
      <c r="H321" s="382"/>
      <c r="I321" s="383"/>
      <c r="J321" s="383"/>
      <c r="K321" s="383"/>
      <c r="L321" s="70"/>
      <c r="M321" s="388"/>
      <c r="N321" s="388"/>
      <c r="O321" s="70"/>
      <c r="P321" s="70"/>
      <c r="Q321" s="71"/>
    </row>
    <row r="322" spans="1:17" ht="12.75" customHeight="1">
      <c r="A322" s="127"/>
      <c r="B322" s="22"/>
      <c r="C322" s="23"/>
      <c r="D322" s="128"/>
      <c r="E322" s="22"/>
      <c r="F322" s="63"/>
      <c r="G322" s="129"/>
      <c r="H322" s="379"/>
      <c r="I322" s="380"/>
      <c r="J322" s="380"/>
      <c r="K322" s="380"/>
      <c r="L322" s="380"/>
      <c r="M322" s="380"/>
      <c r="N322" s="236"/>
      <c r="O322" s="236"/>
      <c r="P322" s="380"/>
      <c r="Q322" s="381"/>
    </row>
    <row r="323" spans="1:17" ht="12.75" customHeight="1">
      <c r="A323" s="134"/>
      <c r="B323" s="16"/>
      <c r="C323" s="16"/>
      <c r="D323" s="130"/>
      <c r="E323" s="15"/>
      <c r="F323" s="60"/>
      <c r="G323" s="60"/>
      <c r="H323" s="382"/>
      <c r="I323" s="383"/>
      <c r="J323" s="383"/>
      <c r="K323" s="383"/>
      <c r="L323" s="70"/>
      <c r="M323" s="388"/>
      <c r="N323" s="388"/>
      <c r="O323" s="70"/>
      <c r="P323" s="70"/>
      <c r="Q323" s="71"/>
    </row>
    <row r="324" spans="1:17" ht="12.75" customHeight="1">
      <c r="A324" s="127"/>
      <c r="B324" s="22"/>
      <c r="C324" s="23"/>
      <c r="D324" s="128"/>
      <c r="E324" s="22"/>
      <c r="F324" s="63"/>
      <c r="G324" s="129"/>
      <c r="H324" s="379"/>
      <c r="I324" s="380"/>
      <c r="J324" s="380"/>
      <c r="K324" s="236"/>
      <c r="L324" s="236"/>
      <c r="M324" s="236"/>
      <c r="N324" s="236"/>
      <c r="O324" s="236"/>
      <c r="P324" s="380"/>
      <c r="Q324" s="381"/>
    </row>
    <row r="325" spans="1:17" ht="12.75" customHeight="1">
      <c r="A325" s="134"/>
      <c r="B325" s="15" t="s">
        <v>131</v>
      </c>
      <c r="C325" s="16"/>
      <c r="D325" s="126"/>
      <c r="E325" s="15"/>
      <c r="F325" s="60"/>
      <c r="G325" s="60"/>
      <c r="H325" s="382"/>
      <c r="I325" s="383"/>
      <c r="J325" s="383"/>
      <c r="K325" s="383"/>
      <c r="L325" s="70"/>
      <c r="M325" s="246"/>
      <c r="N325" s="70"/>
      <c r="O325" s="70"/>
      <c r="P325" s="70"/>
      <c r="Q325" s="71"/>
    </row>
    <row r="326" spans="1:17" ht="12.75" customHeight="1">
      <c r="A326" s="127"/>
      <c r="B326" s="22"/>
      <c r="C326" s="23"/>
      <c r="D326" s="128"/>
      <c r="E326" s="22"/>
      <c r="F326" s="63"/>
      <c r="G326" s="63"/>
      <c r="H326" s="379"/>
      <c r="I326" s="380"/>
      <c r="J326" s="380"/>
      <c r="K326" s="380"/>
      <c r="L326" s="380"/>
      <c r="M326" s="380"/>
      <c r="N326" s="380"/>
      <c r="O326" s="380"/>
      <c r="P326" s="380"/>
      <c r="Q326" s="381"/>
    </row>
    <row r="327" spans="1:17" ht="12.75" customHeight="1">
      <c r="A327" s="135"/>
      <c r="B327" s="262"/>
      <c r="C327" s="18"/>
      <c r="D327" s="136"/>
      <c r="E327" s="262"/>
      <c r="F327" s="137"/>
      <c r="G327" s="138"/>
      <c r="H327" s="385"/>
      <c r="I327" s="386"/>
      <c r="J327" s="252"/>
      <c r="K327" s="386"/>
      <c r="L327" s="386"/>
      <c r="M327" s="252"/>
      <c r="N327" s="386"/>
      <c r="O327" s="386"/>
      <c r="P327" s="386"/>
      <c r="Q327" s="387"/>
    </row>
    <row r="328" spans="1:17" ht="12.75" customHeight="1">
      <c r="A328" s="139"/>
      <c r="B328" s="10"/>
      <c r="C328" s="13"/>
      <c r="D328" s="140"/>
      <c r="E328" s="20"/>
      <c r="F328" s="141"/>
      <c r="G328" s="124"/>
      <c r="H328" s="389"/>
      <c r="I328" s="390"/>
      <c r="J328" s="390"/>
      <c r="K328" s="390"/>
      <c r="L328" s="390"/>
      <c r="M328" s="390"/>
      <c r="N328" s="390"/>
      <c r="O328" s="390"/>
      <c r="P328" s="390"/>
      <c r="Q328" s="391"/>
    </row>
    <row r="329" spans="1:17" ht="12.75" customHeight="1">
      <c r="A329" s="134" t="s">
        <v>173</v>
      </c>
      <c r="B329" s="16" t="s">
        <v>175</v>
      </c>
      <c r="C329" s="16" t="s">
        <v>176</v>
      </c>
      <c r="D329" s="126"/>
      <c r="E329" s="15"/>
      <c r="F329" s="60"/>
      <c r="G329" s="60"/>
      <c r="H329" s="382"/>
      <c r="I329" s="383"/>
      <c r="J329" s="95"/>
      <c r="K329" s="383"/>
      <c r="L329" s="383"/>
      <c r="M329" s="95"/>
      <c r="N329" s="383"/>
      <c r="O329" s="383"/>
      <c r="P329" s="383"/>
      <c r="Q329" s="384"/>
    </row>
    <row r="330" spans="1:17" ht="12.75" customHeight="1">
      <c r="A330" s="127"/>
      <c r="B330" s="22"/>
      <c r="C330" s="27"/>
      <c r="D330" s="131"/>
      <c r="E330" s="22"/>
      <c r="F330" s="63"/>
      <c r="G330" s="129"/>
      <c r="H330" s="379"/>
      <c r="I330" s="380"/>
      <c r="J330" s="380"/>
      <c r="K330" s="380"/>
      <c r="L330" s="380"/>
      <c r="M330" s="380"/>
      <c r="N330" s="380"/>
      <c r="O330" s="380"/>
      <c r="P330" s="380"/>
      <c r="Q330" s="381"/>
    </row>
    <row r="331" spans="1:17" ht="12.75" customHeight="1">
      <c r="A331" s="134"/>
      <c r="B331" s="146" t="s">
        <v>177</v>
      </c>
      <c r="C331" s="16"/>
      <c r="D331" s="130">
        <v>1</v>
      </c>
      <c r="E331" s="15" t="s">
        <v>178</v>
      </c>
      <c r="F331" s="60"/>
      <c r="G331" s="148"/>
      <c r="H331" s="382"/>
      <c r="I331" s="383"/>
      <c r="J331" s="95"/>
      <c r="K331" s="383"/>
      <c r="L331" s="383"/>
      <c r="M331" s="95"/>
      <c r="N331" s="383"/>
      <c r="O331" s="383"/>
      <c r="P331" s="383"/>
      <c r="Q331" s="384"/>
    </row>
    <row r="332" spans="1:17" ht="12.75" customHeight="1">
      <c r="A332" s="127"/>
      <c r="B332" s="25"/>
      <c r="C332" s="79"/>
      <c r="D332" s="131"/>
      <c r="E332" s="22"/>
      <c r="F332" s="129"/>
      <c r="G332" s="149"/>
      <c r="H332" s="379"/>
      <c r="I332" s="380"/>
      <c r="J332" s="380"/>
      <c r="K332" s="380"/>
      <c r="L332" s="380"/>
      <c r="M332" s="380"/>
      <c r="N332" s="380"/>
      <c r="O332" s="380"/>
      <c r="P332" s="380"/>
      <c r="Q332" s="381"/>
    </row>
    <row r="333" spans="1:17" ht="12.75" customHeight="1">
      <c r="A333" s="134"/>
      <c r="B333" s="146"/>
      <c r="C333" s="16"/>
      <c r="D333" s="130"/>
      <c r="E333" s="15"/>
      <c r="F333" s="60"/>
      <c r="G333" s="148"/>
      <c r="H333" s="382"/>
      <c r="I333" s="383"/>
      <c r="J333" s="95"/>
      <c r="K333" s="383"/>
      <c r="L333" s="383"/>
      <c r="M333" s="95"/>
      <c r="N333" s="383"/>
      <c r="O333" s="383"/>
      <c r="P333" s="383"/>
      <c r="Q333" s="384"/>
    </row>
    <row r="334" spans="1:17" ht="12.75" customHeight="1">
      <c r="A334" s="127"/>
      <c r="B334" s="22"/>
      <c r="C334" s="27"/>
      <c r="D334" s="133"/>
      <c r="E334" s="25"/>
      <c r="F334" s="63"/>
      <c r="G334" s="149"/>
      <c r="H334" s="379"/>
      <c r="I334" s="380"/>
      <c r="J334" s="380"/>
      <c r="K334" s="380"/>
      <c r="L334" s="380"/>
      <c r="M334" s="380"/>
      <c r="N334" s="380"/>
      <c r="O334" s="380"/>
      <c r="P334" s="380"/>
      <c r="Q334" s="381"/>
    </row>
    <row r="335" spans="1:17" ht="12.75" customHeight="1">
      <c r="A335" s="134"/>
      <c r="B335" s="146"/>
      <c r="C335" s="16"/>
      <c r="D335" s="130"/>
      <c r="E335" s="15"/>
      <c r="F335" s="60"/>
      <c r="G335" s="148"/>
      <c r="H335" s="382"/>
      <c r="I335" s="383"/>
      <c r="J335" s="95"/>
      <c r="K335" s="383"/>
      <c r="L335" s="383"/>
      <c r="M335" s="95"/>
      <c r="N335" s="383"/>
      <c r="O335" s="383"/>
      <c r="P335" s="383"/>
      <c r="Q335" s="384"/>
    </row>
    <row r="336" spans="1:17" ht="12.75" customHeight="1">
      <c r="A336" s="127"/>
      <c r="B336" s="22"/>
      <c r="C336" s="27"/>
      <c r="D336" s="133"/>
      <c r="E336" s="25"/>
      <c r="F336" s="63"/>
      <c r="G336" s="149"/>
      <c r="H336" s="379"/>
      <c r="I336" s="380"/>
      <c r="J336" s="380"/>
      <c r="K336" s="380"/>
      <c r="L336" s="380"/>
      <c r="M336" s="380"/>
      <c r="N336" s="380"/>
      <c r="O336" s="380"/>
      <c r="P336" s="380"/>
      <c r="Q336" s="381"/>
    </row>
    <row r="337" spans="1:17" ht="12.75" customHeight="1">
      <c r="A337" s="134"/>
      <c r="B337" s="146"/>
      <c r="C337" s="16"/>
      <c r="D337" s="130"/>
      <c r="E337" s="15"/>
      <c r="F337" s="60"/>
      <c r="G337" s="148"/>
      <c r="H337" s="382"/>
      <c r="I337" s="383"/>
      <c r="J337" s="95"/>
      <c r="K337" s="383"/>
      <c r="L337" s="383"/>
      <c r="M337" s="95"/>
      <c r="N337" s="383"/>
      <c r="O337" s="383"/>
      <c r="P337" s="383"/>
      <c r="Q337" s="384"/>
    </row>
    <row r="338" spans="1:17" ht="12.75" customHeight="1">
      <c r="A338" s="127"/>
      <c r="B338" s="23"/>
      <c r="C338" s="27"/>
      <c r="D338" s="131"/>
      <c r="E338" s="22"/>
      <c r="F338" s="63"/>
      <c r="G338" s="149"/>
      <c r="H338" s="379"/>
      <c r="I338" s="380"/>
      <c r="J338" s="380"/>
      <c r="K338" s="380"/>
      <c r="L338" s="380"/>
      <c r="M338" s="380"/>
      <c r="N338" s="380"/>
      <c r="O338" s="380"/>
      <c r="P338" s="380"/>
      <c r="Q338" s="381"/>
    </row>
    <row r="339" spans="1:17" ht="12.75" customHeight="1">
      <c r="A339" s="125"/>
      <c r="B339" s="146"/>
      <c r="C339" s="16"/>
      <c r="D339" s="130"/>
      <c r="E339" s="15"/>
      <c r="F339" s="60"/>
      <c r="G339" s="148"/>
      <c r="H339" s="382"/>
      <c r="I339" s="383"/>
      <c r="J339" s="95"/>
      <c r="K339" s="383"/>
      <c r="L339" s="383"/>
      <c r="M339" s="95"/>
      <c r="N339" s="383"/>
      <c r="O339" s="383"/>
      <c r="P339" s="383"/>
      <c r="Q339" s="384"/>
    </row>
    <row r="340" spans="1:17" ht="12.75" customHeight="1">
      <c r="A340" s="127"/>
      <c r="B340" s="22"/>
      <c r="C340" s="27"/>
      <c r="D340" s="128"/>
      <c r="E340" s="25"/>
      <c r="F340" s="63"/>
      <c r="G340" s="129"/>
      <c r="H340" s="379"/>
      <c r="I340" s="380"/>
      <c r="J340" s="380"/>
      <c r="K340" s="380"/>
      <c r="L340" s="380"/>
      <c r="M340" s="380"/>
      <c r="N340" s="380"/>
      <c r="O340" s="380"/>
      <c r="P340" s="380"/>
      <c r="Q340" s="381"/>
    </row>
    <row r="341" spans="1:17" ht="12.75" customHeight="1">
      <c r="A341" s="125"/>
      <c r="B341" s="146"/>
      <c r="C341" s="16"/>
      <c r="D341" s="130"/>
      <c r="E341" s="15"/>
      <c r="F341" s="60"/>
      <c r="G341" s="148"/>
      <c r="H341" s="382"/>
      <c r="I341" s="383"/>
      <c r="J341" s="95"/>
      <c r="K341" s="383"/>
      <c r="L341" s="383"/>
      <c r="M341" s="95"/>
      <c r="N341" s="383"/>
      <c r="O341" s="383"/>
      <c r="P341" s="383"/>
      <c r="Q341" s="384"/>
    </row>
    <row r="342" spans="1:17" ht="12.75" customHeight="1">
      <c r="A342" s="127"/>
      <c r="B342" s="22"/>
      <c r="C342" s="27"/>
      <c r="D342" s="128"/>
      <c r="E342" s="22"/>
      <c r="F342" s="63"/>
      <c r="G342" s="129"/>
      <c r="H342" s="379"/>
      <c r="I342" s="380"/>
      <c r="J342" s="380"/>
      <c r="K342" s="380"/>
      <c r="L342" s="380"/>
      <c r="M342" s="380"/>
      <c r="N342" s="380"/>
      <c r="O342" s="380"/>
      <c r="P342" s="380"/>
      <c r="Q342" s="381"/>
    </row>
    <row r="343" spans="1:17" ht="12.75" customHeight="1">
      <c r="A343" s="134"/>
      <c r="B343" s="146"/>
      <c r="C343" s="16"/>
      <c r="D343" s="130"/>
      <c r="E343" s="15"/>
      <c r="F343" s="60"/>
      <c r="G343" s="148"/>
      <c r="H343" s="382"/>
      <c r="I343" s="383"/>
      <c r="J343" s="95"/>
      <c r="K343" s="383"/>
      <c r="L343" s="383"/>
      <c r="M343" s="95"/>
      <c r="N343" s="383"/>
      <c r="O343" s="383"/>
      <c r="P343" s="383"/>
      <c r="Q343" s="384"/>
    </row>
    <row r="344" spans="1:17" ht="12.75" customHeight="1">
      <c r="A344" s="127"/>
      <c r="B344" s="23"/>
      <c r="C344" s="27"/>
      <c r="D344" s="128"/>
      <c r="E344" s="25"/>
      <c r="F344" s="63"/>
      <c r="G344" s="129"/>
      <c r="H344" s="379"/>
      <c r="I344" s="380"/>
      <c r="J344" s="380"/>
      <c r="K344" s="380"/>
      <c r="L344" s="380"/>
      <c r="M344" s="380"/>
      <c r="N344" s="380"/>
      <c r="O344" s="380"/>
      <c r="P344" s="380"/>
      <c r="Q344" s="381"/>
    </row>
    <row r="345" spans="1:17" ht="12.75" customHeight="1">
      <c r="A345" s="134"/>
      <c r="B345" s="146"/>
      <c r="C345" s="16"/>
      <c r="D345" s="130"/>
      <c r="E345" s="15"/>
      <c r="F345" s="60"/>
      <c r="G345" s="148"/>
      <c r="H345" s="382"/>
      <c r="I345" s="383"/>
      <c r="J345" s="95"/>
      <c r="K345" s="383"/>
      <c r="L345" s="383"/>
      <c r="M345" s="95"/>
      <c r="N345" s="383"/>
      <c r="O345" s="383"/>
      <c r="P345" s="383"/>
      <c r="Q345" s="384"/>
    </row>
    <row r="346" spans="1:17" ht="12.75" customHeight="1">
      <c r="A346" s="127"/>
      <c r="B346" s="22"/>
      <c r="C346" s="27"/>
      <c r="D346" s="128"/>
      <c r="E346" s="22"/>
      <c r="F346" s="63"/>
      <c r="G346" s="149"/>
      <c r="H346" s="379"/>
      <c r="I346" s="380"/>
      <c r="J346" s="380"/>
      <c r="K346" s="380"/>
      <c r="L346" s="380"/>
      <c r="M346" s="380"/>
      <c r="N346" s="380"/>
      <c r="O346" s="380"/>
      <c r="P346" s="380"/>
      <c r="Q346" s="381"/>
    </row>
    <row r="347" spans="1:17" ht="12.75" customHeight="1">
      <c r="A347" s="134"/>
      <c r="B347" s="16"/>
      <c r="C347" s="16"/>
      <c r="D347" s="130"/>
      <c r="E347" s="15"/>
      <c r="F347" s="60"/>
      <c r="G347" s="148"/>
      <c r="H347" s="382"/>
      <c r="I347" s="383"/>
      <c r="J347" s="95"/>
      <c r="K347" s="383"/>
      <c r="L347" s="383"/>
      <c r="M347" s="95"/>
      <c r="N347" s="383"/>
      <c r="O347" s="383"/>
      <c r="P347" s="383"/>
      <c r="Q347" s="384"/>
    </row>
    <row r="348" spans="1:17" ht="12.75" customHeight="1">
      <c r="A348" s="127"/>
      <c r="B348" s="22"/>
      <c r="C348" s="27"/>
      <c r="D348" s="128"/>
      <c r="E348" s="22"/>
      <c r="F348" s="63"/>
      <c r="G348" s="149"/>
      <c r="H348" s="379"/>
      <c r="I348" s="380"/>
      <c r="J348" s="380"/>
      <c r="K348" s="380"/>
      <c r="L348" s="380"/>
      <c r="M348" s="380"/>
      <c r="N348" s="380"/>
      <c r="O348" s="380"/>
      <c r="P348" s="380"/>
      <c r="Q348" s="381"/>
    </row>
    <row r="349" spans="1:17" ht="12.75" customHeight="1">
      <c r="A349" s="134"/>
      <c r="B349" s="146"/>
      <c r="C349" s="16"/>
      <c r="D349" s="130"/>
      <c r="E349" s="15"/>
      <c r="F349" s="60"/>
      <c r="G349" s="148"/>
      <c r="H349" s="382"/>
      <c r="I349" s="383"/>
      <c r="J349" s="95"/>
      <c r="K349" s="383"/>
      <c r="L349" s="383"/>
      <c r="M349" s="95"/>
      <c r="N349" s="383"/>
      <c r="O349" s="383"/>
      <c r="P349" s="383"/>
      <c r="Q349" s="384"/>
    </row>
    <row r="350" spans="1:17" ht="12.75" customHeight="1">
      <c r="A350" s="127"/>
      <c r="B350" s="22"/>
      <c r="C350" s="27"/>
      <c r="D350" s="131"/>
      <c r="E350" s="22"/>
      <c r="F350" s="63"/>
      <c r="G350" s="149"/>
      <c r="H350" s="379"/>
      <c r="I350" s="380"/>
      <c r="J350" s="380"/>
      <c r="K350" s="380"/>
      <c r="L350" s="380"/>
      <c r="M350" s="380"/>
      <c r="N350" s="380"/>
      <c r="O350" s="380"/>
      <c r="P350" s="380"/>
      <c r="Q350" s="381"/>
    </row>
    <row r="351" spans="1:17" ht="12.75" customHeight="1">
      <c r="A351" s="134"/>
      <c r="B351" s="16"/>
      <c r="C351" s="16"/>
      <c r="D351" s="130"/>
      <c r="E351" s="15"/>
      <c r="F351" s="60"/>
      <c r="G351" s="148"/>
      <c r="H351" s="382"/>
      <c r="I351" s="383"/>
      <c r="J351" s="95"/>
      <c r="K351" s="383"/>
      <c r="L351" s="383"/>
      <c r="M351" s="95"/>
      <c r="N351" s="383"/>
      <c r="O351" s="383"/>
      <c r="P351" s="383"/>
      <c r="Q351" s="384"/>
    </row>
    <row r="352" spans="1:17" ht="12.75" customHeight="1">
      <c r="A352" s="127"/>
      <c r="B352" s="22"/>
      <c r="C352" s="23"/>
      <c r="D352" s="131"/>
      <c r="E352" s="22"/>
      <c r="F352" s="63"/>
      <c r="G352" s="129"/>
      <c r="H352" s="379"/>
      <c r="I352" s="380"/>
      <c r="J352" s="380"/>
      <c r="K352" s="380"/>
      <c r="L352" s="380"/>
      <c r="M352" s="380"/>
      <c r="N352" s="380"/>
      <c r="O352" s="380"/>
      <c r="P352" s="380"/>
      <c r="Q352" s="381"/>
    </row>
    <row r="353" spans="1:17" ht="12.75" customHeight="1">
      <c r="A353" s="125"/>
      <c r="B353" s="16"/>
      <c r="C353" s="16"/>
      <c r="D353" s="130"/>
      <c r="E353" s="15"/>
      <c r="F353" s="60"/>
      <c r="G353" s="148"/>
      <c r="H353" s="382"/>
      <c r="I353" s="383"/>
      <c r="J353" s="95"/>
      <c r="K353" s="383"/>
      <c r="L353" s="383"/>
      <c r="M353" s="95"/>
      <c r="N353" s="383"/>
      <c r="O353" s="383"/>
      <c r="P353" s="383"/>
      <c r="Q353" s="384"/>
    </row>
    <row r="354" spans="1:17" ht="12.75" customHeight="1">
      <c r="A354" s="127"/>
      <c r="B354" s="22"/>
      <c r="C354" s="23"/>
      <c r="D354" s="131"/>
      <c r="E354" s="22"/>
      <c r="F354" s="63"/>
      <c r="G354" s="129"/>
      <c r="H354" s="379"/>
      <c r="I354" s="380"/>
      <c r="J354" s="380"/>
      <c r="K354" s="380"/>
      <c r="L354" s="380"/>
      <c r="M354" s="380"/>
      <c r="N354" s="380"/>
      <c r="O354" s="380"/>
      <c r="P354" s="380"/>
      <c r="Q354" s="381"/>
    </row>
    <row r="355" spans="1:17" ht="12.75" customHeight="1">
      <c r="A355" s="125"/>
      <c r="B355" s="16"/>
      <c r="C355" s="16"/>
      <c r="D355" s="130"/>
      <c r="E355" s="15"/>
      <c r="F355" s="60"/>
      <c r="G355" s="148"/>
      <c r="H355" s="382"/>
      <c r="I355" s="383"/>
      <c r="J355" s="95"/>
      <c r="K355" s="383"/>
      <c r="L355" s="383"/>
      <c r="M355" s="95"/>
      <c r="N355" s="383"/>
      <c r="O355" s="383"/>
      <c r="P355" s="383"/>
      <c r="Q355" s="384"/>
    </row>
    <row r="356" spans="1:17" ht="12.75" customHeight="1">
      <c r="A356" s="127"/>
      <c r="B356" s="22"/>
      <c r="C356" s="23"/>
      <c r="D356" s="131"/>
      <c r="E356" s="22"/>
      <c r="F356" s="63"/>
      <c r="G356" s="129"/>
      <c r="H356" s="379"/>
      <c r="I356" s="380"/>
      <c r="J356" s="380"/>
      <c r="K356" s="380"/>
      <c r="L356" s="380"/>
      <c r="M356" s="380"/>
      <c r="N356" s="380"/>
      <c r="O356" s="380"/>
      <c r="P356" s="380"/>
      <c r="Q356" s="381"/>
    </row>
    <row r="357" spans="1:17" ht="12.75" customHeight="1">
      <c r="A357" s="125"/>
      <c r="B357" s="16"/>
      <c r="C357" s="16"/>
      <c r="D357" s="130"/>
      <c r="E357" s="15"/>
      <c r="F357" s="60"/>
      <c r="G357" s="148"/>
      <c r="H357" s="382"/>
      <c r="I357" s="383"/>
      <c r="J357" s="95"/>
      <c r="K357" s="383"/>
      <c r="L357" s="383"/>
      <c r="M357" s="95"/>
      <c r="N357" s="383"/>
      <c r="O357" s="383"/>
      <c r="P357" s="383"/>
      <c r="Q357" s="384"/>
    </row>
    <row r="358" spans="1:17" ht="12.75" customHeight="1">
      <c r="A358" s="127"/>
      <c r="B358" s="22"/>
      <c r="C358" s="23"/>
      <c r="D358" s="128"/>
      <c r="E358" s="22"/>
      <c r="F358" s="63"/>
      <c r="G358" s="129"/>
      <c r="H358" s="379"/>
      <c r="I358" s="380"/>
      <c r="J358" s="380"/>
      <c r="K358" s="380"/>
      <c r="L358" s="380"/>
      <c r="M358" s="380"/>
      <c r="N358" s="380"/>
      <c r="O358" s="380"/>
      <c r="P358" s="380"/>
      <c r="Q358" s="381"/>
    </row>
    <row r="359" spans="1:17" ht="12.75" customHeight="1">
      <c r="A359" s="125"/>
      <c r="B359" s="16"/>
      <c r="C359" s="16"/>
      <c r="D359" s="130"/>
      <c r="E359" s="15"/>
      <c r="F359" s="60"/>
      <c r="G359" s="148"/>
      <c r="H359" s="382"/>
      <c r="I359" s="383"/>
      <c r="J359" s="95"/>
      <c r="K359" s="383"/>
      <c r="L359" s="383"/>
      <c r="M359" s="95"/>
      <c r="N359" s="383"/>
      <c r="O359" s="383"/>
      <c r="P359" s="383"/>
      <c r="Q359" s="384"/>
    </row>
    <row r="360" spans="1:17" ht="12.75" customHeight="1">
      <c r="A360" s="127"/>
      <c r="B360" s="22"/>
      <c r="C360" s="23"/>
      <c r="D360" s="128"/>
      <c r="E360" s="22"/>
      <c r="F360" s="63"/>
      <c r="G360" s="129"/>
      <c r="H360" s="379"/>
      <c r="I360" s="380"/>
      <c r="J360" s="380"/>
      <c r="K360" s="380"/>
      <c r="L360" s="380"/>
      <c r="M360" s="380"/>
      <c r="N360" s="380"/>
      <c r="O360" s="380"/>
      <c r="P360" s="380"/>
      <c r="Q360" s="381"/>
    </row>
    <row r="361" spans="1:17" ht="12.75" customHeight="1">
      <c r="A361" s="125"/>
      <c r="B361" s="15" t="s">
        <v>179</v>
      </c>
      <c r="C361" s="16"/>
      <c r="D361" s="130"/>
      <c r="E361" s="15"/>
      <c r="F361" s="60"/>
      <c r="G361" s="148"/>
      <c r="H361" s="382"/>
      <c r="I361" s="383"/>
      <c r="J361" s="95"/>
      <c r="K361" s="383"/>
      <c r="L361" s="383"/>
      <c r="M361" s="95"/>
      <c r="N361" s="383"/>
      <c r="O361" s="383"/>
      <c r="P361" s="383"/>
      <c r="Q361" s="384"/>
    </row>
    <row r="362" spans="1:17" ht="12.75" customHeight="1">
      <c r="A362" s="127"/>
      <c r="B362" s="22"/>
      <c r="C362" s="23"/>
      <c r="D362" s="128"/>
      <c r="E362" s="22"/>
      <c r="F362" s="63"/>
      <c r="G362" s="129"/>
      <c r="H362" s="379"/>
      <c r="I362" s="380"/>
      <c r="J362" s="380"/>
      <c r="K362" s="380"/>
      <c r="L362" s="380"/>
      <c r="M362" s="380"/>
      <c r="N362" s="380"/>
      <c r="O362" s="380"/>
      <c r="P362" s="380"/>
      <c r="Q362" s="381"/>
    </row>
    <row r="363" spans="1:17" ht="12.75" customHeight="1">
      <c r="A363" s="135"/>
      <c r="B363" s="18"/>
      <c r="C363" s="18"/>
      <c r="D363" s="153"/>
      <c r="E363" s="12"/>
      <c r="F363" s="137"/>
      <c r="G363" s="154"/>
      <c r="H363" s="385"/>
      <c r="I363" s="386"/>
      <c r="J363" s="121"/>
      <c r="K363" s="386"/>
      <c r="L363" s="386"/>
      <c r="M363" s="121"/>
      <c r="N363" s="386"/>
      <c r="O363" s="386"/>
      <c r="P363" s="386"/>
      <c r="Q363" s="387"/>
    </row>
  </sheetData>
  <protectedRanges>
    <protectedRange sqref="A1:Q9 A10:A11 H10:Q11 A12:Q111 D11:E11" name="範囲1_1_2"/>
    <protectedRange sqref="F10:G11" name="範囲1_1_1_2"/>
    <protectedRange sqref="B10:E10 B11:C11" name="範囲1_1_1_1_2"/>
    <protectedRange sqref="H330:J330 H332:J332 D331:E335 D361:F361 H334:J334 H340:J340 H338:J338 H336:J336 H342:J342 H344:J344 H346:J346 H352:J352 H350:J350 H348:J348 H354:J354 D337:E337 D197:E197 D201:E201 D203:E203 D205:E205 D207:E207 D209:E209 D211:E211 D215 H210:J210 H212:J212 A112:Q115 H356:J356 H362:J362 H360:J360 H358:J358 J186 A117:Q117 A116:G116 K116:Q116 J120 A118:G118 K118:Q118 A119:I123 L119:Q183 J119:K119 J122 J121:K121 J123:K123 A124:G124 J126 K124 A129:K129 A128:G128 K128 J150 A130:G130 K130 A125:I127 J125:K125 J127:K127 A131:I183 J131:K149 J152 J151:K151 J154 J153:K153 J156 J155:K155 J158 J157:K157 J160 J159:K159 J161:K183 B186:I195 L186:Q195 J187:K195 A185:B185 H196:J196 H208:J208 H198:Q207 G197 G199:G205 G207 G209" name="範囲1_1_2_2"/>
    <protectedRange sqref="A220:Q255" name="範囲1_1_2_1"/>
    <protectedRange sqref="A294:F295 A296:A297 A258:F259 D260:G261 A256:Q257 C290:Q293 A260:A292 B290:B292 D296:G297 L270:Q289 A309:Q309 N308:Q308 A311:Q311 A310:G310 N310:Q310 A313:Q313 A312:G312 N312:Q312 A315:Q315 A314:G314 N314:Q314 A317:Q317 A316:J316 N316:Q316 A319:Q319 A318:J318 N318:Q318 A321:Q321 A320:J320 N320:Q320 A323:Q323 A322:J322 N322:Q322 A324 A327:Q327 A326:J326 N326:Q326 A298:G299 B262:G271 B274:G287 F272:G273 B289:G289 G295 A302:G308 B301 L324:Q325 A325:G325" name="範囲1_1_2_2_1"/>
    <protectedRange sqref="G294:J294 G258:Q259 H295:Q295 N294:Q294 H297:Q297 H296:J296 N296:Q296 H299:Q299 H298:J298 N298:Q298 H303:Q303 H302:J302 N302:Q302 H305:Q305 H304:J304 N304:Q304 H307:Q307 H306:J306 N306:Q306 H308:J308 H310:J310 H312:J312 H314:J314 H300:J300 H324:K325 L269:Q269 H260:Q268 H269:K289 H116:J116 H118:J118 H124:J124 H128:J128 H130:J130" name="範囲1_1_2_2_1_1"/>
    <protectedRange sqref="B296:C297 B260:C261" name="範囲1_1_2_2_2"/>
  </protectedRanges>
  <mergeCells count="759">
    <mergeCell ref="P88:Q88"/>
    <mergeCell ref="N88:O88"/>
    <mergeCell ref="K88:M88"/>
    <mergeCell ref="P87:Q87"/>
    <mergeCell ref="P81:Q81"/>
    <mergeCell ref="N81:O81"/>
    <mergeCell ref="K81:L81"/>
    <mergeCell ref="H81:I81"/>
    <mergeCell ref="P79:Q79"/>
    <mergeCell ref="N79:O79"/>
    <mergeCell ref="K79:L79"/>
    <mergeCell ref="H79:I79"/>
    <mergeCell ref="K87:L87"/>
    <mergeCell ref="H87:I87"/>
    <mergeCell ref="P86:Q86"/>
    <mergeCell ref="N86:O86"/>
    <mergeCell ref="P85:Q85"/>
    <mergeCell ref="N85:O85"/>
    <mergeCell ref="K85:L85"/>
    <mergeCell ref="H85:I85"/>
    <mergeCell ref="P84:Q84"/>
    <mergeCell ref="N84:O84"/>
    <mergeCell ref="P83:Q83"/>
    <mergeCell ref="N83:O83"/>
    <mergeCell ref="P91:Q91"/>
    <mergeCell ref="N91:O91"/>
    <mergeCell ref="K91:L91"/>
    <mergeCell ref="H91:I91"/>
    <mergeCell ref="P90:Q90"/>
    <mergeCell ref="N90:O90"/>
    <mergeCell ref="P89:Q89"/>
    <mergeCell ref="N89:O89"/>
    <mergeCell ref="K89:L89"/>
    <mergeCell ref="H89:I89"/>
    <mergeCell ref="H95:I95"/>
    <mergeCell ref="P94:Q94"/>
    <mergeCell ref="N94:O94"/>
    <mergeCell ref="K94:M94"/>
    <mergeCell ref="P93:Q93"/>
    <mergeCell ref="N93:O93"/>
    <mergeCell ref="K93:L93"/>
    <mergeCell ref="H93:I93"/>
    <mergeCell ref="P92:Q92"/>
    <mergeCell ref="N92:O92"/>
    <mergeCell ref="K92:M92"/>
    <mergeCell ref="H92:J92"/>
    <mergeCell ref="P110:Q110"/>
    <mergeCell ref="H111:I111"/>
    <mergeCell ref="K111:L111"/>
    <mergeCell ref="N111:O111"/>
    <mergeCell ref="P111:Q111"/>
    <mergeCell ref="P108:Q108"/>
    <mergeCell ref="H109:I109"/>
    <mergeCell ref="K109:L109"/>
    <mergeCell ref="N109:O109"/>
    <mergeCell ref="P109:Q109"/>
    <mergeCell ref="H106:J106"/>
    <mergeCell ref="K106:M106"/>
    <mergeCell ref="N106:O106"/>
    <mergeCell ref="P106:Q106"/>
    <mergeCell ref="H107:I107"/>
    <mergeCell ref="K107:L107"/>
    <mergeCell ref="N107:O107"/>
    <mergeCell ref="P107:Q107"/>
    <mergeCell ref="N96:O96"/>
    <mergeCell ref="K96:M96"/>
    <mergeCell ref="P95:Q95"/>
    <mergeCell ref="N95:O95"/>
    <mergeCell ref="K95:L95"/>
    <mergeCell ref="H100:J100"/>
    <mergeCell ref="K100:M100"/>
    <mergeCell ref="N100:O100"/>
    <mergeCell ref="P100:Q100"/>
    <mergeCell ref="H101:I101"/>
    <mergeCell ref="K101:L101"/>
    <mergeCell ref="N101:O101"/>
    <mergeCell ref="P101:Q101"/>
    <mergeCell ref="H110:J110"/>
    <mergeCell ref="K110:M110"/>
    <mergeCell ref="N110:O110"/>
    <mergeCell ref="H108:J108"/>
    <mergeCell ref="K108:M108"/>
    <mergeCell ref="N108:O108"/>
    <mergeCell ref="H102:J102"/>
    <mergeCell ref="K102:M102"/>
    <mergeCell ref="N102:O102"/>
    <mergeCell ref="H104:J104"/>
    <mergeCell ref="K104:M104"/>
    <mergeCell ref="N104:O104"/>
    <mergeCell ref="P104:Q104"/>
    <mergeCell ref="H105:I105"/>
    <mergeCell ref="K105:L105"/>
    <mergeCell ref="N105:O105"/>
    <mergeCell ref="P105:Q105"/>
    <mergeCell ref="P102:Q102"/>
    <mergeCell ref="H103:I103"/>
    <mergeCell ref="K103:L103"/>
    <mergeCell ref="N103:O103"/>
    <mergeCell ref="P103:Q103"/>
    <mergeCell ref="P96:Q96"/>
    <mergeCell ref="H88:J88"/>
    <mergeCell ref="H86:J86"/>
    <mergeCell ref="K86:M86"/>
    <mergeCell ref="H76:J76"/>
    <mergeCell ref="K76:M76"/>
    <mergeCell ref="N76:O76"/>
    <mergeCell ref="P76:Q76"/>
    <mergeCell ref="H77:I77"/>
    <mergeCell ref="K77:L77"/>
    <mergeCell ref="N77:O77"/>
    <mergeCell ref="P77:Q77"/>
    <mergeCell ref="H78:J78"/>
    <mergeCell ref="P78:Q78"/>
    <mergeCell ref="H82:J82"/>
    <mergeCell ref="H80:J80"/>
    <mergeCell ref="K80:M80"/>
    <mergeCell ref="N80:O80"/>
    <mergeCell ref="P80:Q80"/>
    <mergeCell ref="K84:M84"/>
    <mergeCell ref="H96:J96"/>
    <mergeCell ref="H90:J90"/>
    <mergeCell ref="K90:M90"/>
    <mergeCell ref="H94:J94"/>
    <mergeCell ref="H98:J98"/>
    <mergeCell ref="K98:M98"/>
    <mergeCell ref="N98:O98"/>
    <mergeCell ref="P98:Q98"/>
    <mergeCell ref="P99:Q99"/>
    <mergeCell ref="H99:I99"/>
    <mergeCell ref="K99:L99"/>
    <mergeCell ref="N99:O99"/>
    <mergeCell ref="P97:Q97"/>
    <mergeCell ref="N97:O97"/>
    <mergeCell ref="K97:L97"/>
    <mergeCell ref="H97:I97"/>
    <mergeCell ref="N222:O222"/>
    <mergeCell ref="P222:Q222"/>
    <mergeCell ref="H223:I223"/>
    <mergeCell ref="K223:L223"/>
    <mergeCell ref="N223:O223"/>
    <mergeCell ref="P223:Q223"/>
    <mergeCell ref="H221:I221"/>
    <mergeCell ref="K221:L221"/>
    <mergeCell ref="N221:O221"/>
    <mergeCell ref="P221:Q221"/>
    <mergeCell ref="N226:O226"/>
    <mergeCell ref="P226:Q226"/>
    <mergeCell ref="H224:J224"/>
    <mergeCell ref="K224:M224"/>
    <mergeCell ref="N224:O224"/>
    <mergeCell ref="P224:Q224"/>
    <mergeCell ref="H225:I225"/>
    <mergeCell ref="K225:L225"/>
    <mergeCell ref="N225:O225"/>
    <mergeCell ref="P225:Q225"/>
    <mergeCell ref="H45:I45"/>
    <mergeCell ref="K45:L45"/>
    <mergeCell ref="N45:O45"/>
    <mergeCell ref="P45:Q45"/>
    <mergeCell ref="H44:J44"/>
    <mergeCell ref="K44:M44"/>
    <mergeCell ref="N44:O44"/>
    <mergeCell ref="P44:Q44"/>
    <mergeCell ref="N87:O87"/>
    <mergeCell ref="H84:J84"/>
    <mergeCell ref="N82:O82"/>
    <mergeCell ref="K82:M82"/>
    <mergeCell ref="N78:O78"/>
    <mergeCell ref="K78:M78"/>
    <mergeCell ref="K83:L83"/>
    <mergeCell ref="H83:I83"/>
    <mergeCell ref="P82:Q82"/>
    <mergeCell ref="A2:A3"/>
    <mergeCell ref="B2:B3"/>
    <mergeCell ref="C2:C3"/>
    <mergeCell ref="D2:D3"/>
    <mergeCell ref="E2:E3"/>
    <mergeCell ref="B1:D1"/>
    <mergeCell ref="P18:Q18"/>
    <mergeCell ref="F2:F3"/>
    <mergeCell ref="G2:G3"/>
    <mergeCell ref="H2:Q3"/>
    <mergeCell ref="H5:L5"/>
    <mergeCell ref="N5:Q5"/>
    <mergeCell ref="N220:O220"/>
    <mergeCell ref="P220:Q220"/>
    <mergeCell ref="H228:J228"/>
    <mergeCell ref="K228:M228"/>
    <mergeCell ref="N228:O228"/>
    <mergeCell ref="P228:Q228"/>
    <mergeCell ref="N48:O48"/>
    <mergeCell ref="P48:Q48"/>
    <mergeCell ref="H49:I49"/>
    <mergeCell ref="K49:L49"/>
    <mergeCell ref="N49:O49"/>
    <mergeCell ref="P49:Q49"/>
    <mergeCell ref="H50:J50"/>
    <mergeCell ref="K50:M50"/>
    <mergeCell ref="N50:O50"/>
    <mergeCell ref="P50:Q50"/>
    <mergeCell ref="H51:I51"/>
    <mergeCell ref="K51:L51"/>
    <mergeCell ref="N51:O51"/>
    <mergeCell ref="P51:Q51"/>
    <mergeCell ref="H227:I227"/>
    <mergeCell ref="K227:L227"/>
    <mergeCell ref="N227:O227"/>
    <mergeCell ref="P227:Q227"/>
    <mergeCell ref="H46:J46"/>
    <mergeCell ref="K46:M46"/>
    <mergeCell ref="N46:O46"/>
    <mergeCell ref="P46:Q46"/>
    <mergeCell ref="H47:I47"/>
    <mergeCell ref="K47:L47"/>
    <mergeCell ref="N47:O47"/>
    <mergeCell ref="P47:Q47"/>
    <mergeCell ref="H48:J48"/>
    <mergeCell ref="K48:M48"/>
    <mergeCell ref="N238:O238"/>
    <mergeCell ref="P238:Q238"/>
    <mergeCell ref="H229:I229"/>
    <mergeCell ref="K229:L229"/>
    <mergeCell ref="N229:O229"/>
    <mergeCell ref="P229:Q229"/>
    <mergeCell ref="H230:J230"/>
    <mergeCell ref="K230:M230"/>
    <mergeCell ref="N230:O230"/>
    <mergeCell ref="P230:Q230"/>
    <mergeCell ref="H231:I231"/>
    <mergeCell ref="K231:L231"/>
    <mergeCell ref="N231:O231"/>
    <mergeCell ref="P231:Q231"/>
    <mergeCell ref="H232:J232"/>
    <mergeCell ref="K232:M232"/>
    <mergeCell ref="N232:O232"/>
    <mergeCell ref="P232:Q232"/>
    <mergeCell ref="H233:I233"/>
    <mergeCell ref="K233:L233"/>
    <mergeCell ref="N233:O233"/>
    <mergeCell ref="P233:Q233"/>
    <mergeCell ref="N242:O242"/>
    <mergeCell ref="P242:Q242"/>
    <mergeCell ref="H243:I243"/>
    <mergeCell ref="K243:L243"/>
    <mergeCell ref="N243:O243"/>
    <mergeCell ref="P243:Q243"/>
    <mergeCell ref="H234:J234"/>
    <mergeCell ref="K234:M234"/>
    <mergeCell ref="N234:O234"/>
    <mergeCell ref="P234:Q234"/>
    <mergeCell ref="H235:I235"/>
    <mergeCell ref="K235:L235"/>
    <mergeCell ref="N235:O235"/>
    <mergeCell ref="P235:Q235"/>
    <mergeCell ref="H236:J236"/>
    <mergeCell ref="K236:M236"/>
    <mergeCell ref="N236:O236"/>
    <mergeCell ref="P236:Q236"/>
    <mergeCell ref="H237:I237"/>
    <mergeCell ref="K237:L237"/>
    <mergeCell ref="N237:O237"/>
    <mergeCell ref="P237:Q237"/>
    <mergeCell ref="H238:J238"/>
    <mergeCell ref="K238:M238"/>
    <mergeCell ref="H43:I43"/>
    <mergeCell ref="K43:L43"/>
    <mergeCell ref="N43:O43"/>
    <mergeCell ref="P43:Q43"/>
    <mergeCell ref="H244:J244"/>
    <mergeCell ref="K244:M244"/>
    <mergeCell ref="N244:O244"/>
    <mergeCell ref="P244:Q244"/>
    <mergeCell ref="H245:I245"/>
    <mergeCell ref="K245:L245"/>
    <mergeCell ref="N245:O245"/>
    <mergeCell ref="P245:Q245"/>
    <mergeCell ref="H239:I239"/>
    <mergeCell ref="K239:L239"/>
    <mergeCell ref="N239:O239"/>
    <mergeCell ref="P239:Q239"/>
    <mergeCell ref="H240:J240"/>
    <mergeCell ref="K240:M240"/>
    <mergeCell ref="N240:O240"/>
    <mergeCell ref="P240:Q240"/>
    <mergeCell ref="H241:I241"/>
    <mergeCell ref="K241:L241"/>
    <mergeCell ref="N241:O241"/>
    <mergeCell ref="P241:Q241"/>
    <mergeCell ref="H40:J40"/>
    <mergeCell ref="K40:M40"/>
    <mergeCell ref="N40:O40"/>
    <mergeCell ref="P40:Q40"/>
    <mergeCell ref="H41:I41"/>
    <mergeCell ref="K41:L41"/>
    <mergeCell ref="N41:O41"/>
    <mergeCell ref="P41:Q41"/>
    <mergeCell ref="H42:J42"/>
    <mergeCell ref="K42:M42"/>
    <mergeCell ref="N42:O42"/>
    <mergeCell ref="P42:Q42"/>
    <mergeCell ref="H250:J250"/>
    <mergeCell ref="K250:M250"/>
    <mergeCell ref="N250:O250"/>
    <mergeCell ref="P250:Q250"/>
    <mergeCell ref="H251:I251"/>
    <mergeCell ref="K251:L251"/>
    <mergeCell ref="N251:O251"/>
    <mergeCell ref="P251:Q251"/>
    <mergeCell ref="H252:J252"/>
    <mergeCell ref="K252:M252"/>
    <mergeCell ref="N252:O252"/>
    <mergeCell ref="P252:Q252"/>
    <mergeCell ref="H55:I55"/>
    <mergeCell ref="K55:L55"/>
    <mergeCell ref="N55:O55"/>
    <mergeCell ref="P55:Q55"/>
    <mergeCell ref="H56:J56"/>
    <mergeCell ref="K56:M56"/>
    <mergeCell ref="N56:O56"/>
    <mergeCell ref="P56:Q56"/>
    <mergeCell ref="N249:O249"/>
    <mergeCell ref="P249:Q249"/>
    <mergeCell ref="H246:J246"/>
    <mergeCell ref="K246:M246"/>
    <mergeCell ref="N246:O246"/>
    <mergeCell ref="P246:Q246"/>
    <mergeCell ref="H247:I247"/>
    <mergeCell ref="K247:L247"/>
    <mergeCell ref="N247:O247"/>
    <mergeCell ref="P247:Q247"/>
    <mergeCell ref="H248:J248"/>
    <mergeCell ref="K248:M248"/>
    <mergeCell ref="N248:O248"/>
    <mergeCell ref="P248:Q248"/>
    <mergeCell ref="H242:J242"/>
    <mergeCell ref="K242:M242"/>
    <mergeCell ref="H52:J52"/>
    <mergeCell ref="K52:M52"/>
    <mergeCell ref="N52:O52"/>
    <mergeCell ref="P52:Q52"/>
    <mergeCell ref="H53:I53"/>
    <mergeCell ref="K53:L53"/>
    <mergeCell ref="N53:O53"/>
    <mergeCell ref="P53:Q53"/>
    <mergeCell ref="H54:J54"/>
    <mergeCell ref="K54:M54"/>
    <mergeCell ref="N54:O54"/>
    <mergeCell ref="P54:Q54"/>
    <mergeCell ref="H66:J66"/>
    <mergeCell ref="K66:M66"/>
    <mergeCell ref="N66:O66"/>
    <mergeCell ref="P66:Q66"/>
    <mergeCell ref="H57:I57"/>
    <mergeCell ref="K57:L57"/>
    <mergeCell ref="N57:O57"/>
    <mergeCell ref="P57:Q57"/>
    <mergeCell ref="H58:J58"/>
    <mergeCell ref="K58:M58"/>
    <mergeCell ref="N58:O58"/>
    <mergeCell ref="P58:Q58"/>
    <mergeCell ref="H59:I59"/>
    <mergeCell ref="K59:L59"/>
    <mergeCell ref="N59:O59"/>
    <mergeCell ref="P59:Q59"/>
    <mergeCell ref="H60:J60"/>
    <mergeCell ref="K60:M60"/>
    <mergeCell ref="N60:O60"/>
    <mergeCell ref="P60:Q60"/>
    <mergeCell ref="H61:I61"/>
    <mergeCell ref="K61:L61"/>
    <mergeCell ref="N61:O61"/>
    <mergeCell ref="P61:Q61"/>
    <mergeCell ref="H70:J70"/>
    <mergeCell ref="K70:M70"/>
    <mergeCell ref="N70:O70"/>
    <mergeCell ref="P70:Q70"/>
    <mergeCell ref="H71:I71"/>
    <mergeCell ref="K71:L71"/>
    <mergeCell ref="N71:O71"/>
    <mergeCell ref="P71:Q71"/>
    <mergeCell ref="H62:J62"/>
    <mergeCell ref="K62:M62"/>
    <mergeCell ref="N62:O62"/>
    <mergeCell ref="P62:Q62"/>
    <mergeCell ref="H63:I63"/>
    <mergeCell ref="K63:L63"/>
    <mergeCell ref="N63:O63"/>
    <mergeCell ref="P63:Q63"/>
    <mergeCell ref="H64:J64"/>
    <mergeCell ref="K64:M64"/>
    <mergeCell ref="N64:O64"/>
    <mergeCell ref="P64:Q64"/>
    <mergeCell ref="H65:I65"/>
    <mergeCell ref="K65:L65"/>
    <mergeCell ref="N65:O65"/>
    <mergeCell ref="P65:Q65"/>
    <mergeCell ref="H67:I67"/>
    <mergeCell ref="K67:L67"/>
    <mergeCell ref="N67:O67"/>
    <mergeCell ref="P67:Q67"/>
    <mergeCell ref="H68:J68"/>
    <mergeCell ref="K68:M68"/>
    <mergeCell ref="N68:O68"/>
    <mergeCell ref="P68:Q68"/>
    <mergeCell ref="H69:I69"/>
    <mergeCell ref="K69:L69"/>
    <mergeCell ref="N69:O69"/>
    <mergeCell ref="P69:Q69"/>
    <mergeCell ref="J120:L120"/>
    <mergeCell ref="J122:L122"/>
    <mergeCell ref="H124:J124"/>
    <mergeCell ref="H128:J128"/>
    <mergeCell ref="H130:J130"/>
    <mergeCell ref="J126:L126"/>
    <mergeCell ref="J150:L150"/>
    <mergeCell ref="H249:I249"/>
    <mergeCell ref="K249:L249"/>
    <mergeCell ref="H220:J220"/>
    <mergeCell ref="K220:M220"/>
    <mergeCell ref="H226:J226"/>
    <mergeCell ref="K226:M226"/>
    <mergeCell ref="H222:J222"/>
    <mergeCell ref="K222:M222"/>
    <mergeCell ref="J152:L152"/>
    <mergeCell ref="J154:L154"/>
    <mergeCell ref="P258:Q258"/>
    <mergeCell ref="H72:J72"/>
    <mergeCell ref="K72:M72"/>
    <mergeCell ref="N72:O72"/>
    <mergeCell ref="P72:Q72"/>
    <mergeCell ref="H73:I73"/>
    <mergeCell ref="K73:L73"/>
    <mergeCell ref="N73:O73"/>
    <mergeCell ref="P73:Q73"/>
    <mergeCell ref="H74:J74"/>
    <mergeCell ref="K74:M74"/>
    <mergeCell ref="N74:O74"/>
    <mergeCell ref="P74:Q74"/>
    <mergeCell ref="H75:I75"/>
    <mergeCell ref="K75:L75"/>
    <mergeCell ref="N75:O75"/>
    <mergeCell ref="P75:Q75"/>
    <mergeCell ref="H256:J256"/>
    <mergeCell ref="K256:M256"/>
    <mergeCell ref="N256:O256"/>
    <mergeCell ref="P256:Q256"/>
    <mergeCell ref="H116:J116"/>
    <mergeCell ref="H114:J114"/>
    <mergeCell ref="H118:J118"/>
    <mergeCell ref="P257:Q257"/>
    <mergeCell ref="H253:I253"/>
    <mergeCell ref="K253:L253"/>
    <mergeCell ref="N253:O253"/>
    <mergeCell ref="P253:Q253"/>
    <mergeCell ref="H254:J254"/>
    <mergeCell ref="K254:M254"/>
    <mergeCell ref="N254:O254"/>
    <mergeCell ref="P254:Q254"/>
    <mergeCell ref="H255:I255"/>
    <mergeCell ref="K255:L255"/>
    <mergeCell ref="N255:O255"/>
    <mergeCell ref="P255:Q255"/>
    <mergeCell ref="H267:K267"/>
    <mergeCell ref="H268:J268"/>
    <mergeCell ref="H270:J270"/>
    <mergeCell ref="H272:J272"/>
    <mergeCell ref="K268:N268"/>
    <mergeCell ref="H269:K269"/>
    <mergeCell ref="H271:K271"/>
    <mergeCell ref="H257:I257"/>
    <mergeCell ref="K257:L257"/>
    <mergeCell ref="N257:O257"/>
    <mergeCell ref="H258:J258"/>
    <mergeCell ref="M258:N258"/>
    <mergeCell ref="H259:K259"/>
    <mergeCell ref="M259:N259"/>
    <mergeCell ref="M260:N260"/>
    <mergeCell ref="H261:K261"/>
    <mergeCell ref="M261:N261"/>
    <mergeCell ref="K262:N262"/>
    <mergeCell ref="H260:J260"/>
    <mergeCell ref="P260:Q260"/>
    <mergeCell ref="H262:J262"/>
    <mergeCell ref="P262:Q262"/>
    <mergeCell ref="H264:J264"/>
    <mergeCell ref="P264:Q264"/>
    <mergeCell ref="H266:J266"/>
    <mergeCell ref="H263:K263"/>
    <mergeCell ref="M263:N263"/>
    <mergeCell ref="K264:N264"/>
    <mergeCell ref="H265:K265"/>
    <mergeCell ref="M265:N265"/>
    <mergeCell ref="H273:K273"/>
    <mergeCell ref="H275:K275"/>
    <mergeCell ref="H277:K277"/>
    <mergeCell ref="H278:J278"/>
    <mergeCell ref="H280:J280"/>
    <mergeCell ref="H282:J282"/>
    <mergeCell ref="H279:K279"/>
    <mergeCell ref="H281:K281"/>
    <mergeCell ref="H284:J284"/>
    <mergeCell ref="H283:K283"/>
    <mergeCell ref="H289:K289"/>
    <mergeCell ref="H293:I293"/>
    <mergeCell ref="K293:L293"/>
    <mergeCell ref="N293:O293"/>
    <mergeCell ref="P293:Q293"/>
    <mergeCell ref="H294:J294"/>
    <mergeCell ref="K294:M294"/>
    <mergeCell ref="P294:Q294"/>
    <mergeCell ref="H274:J274"/>
    <mergeCell ref="H276:J276"/>
    <mergeCell ref="H286:J286"/>
    <mergeCell ref="H285:K285"/>
    <mergeCell ref="H287:K287"/>
    <mergeCell ref="H288:J288"/>
    <mergeCell ref="H290:J290"/>
    <mergeCell ref="K290:M290"/>
    <mergeCell ref="N290:O290"/>
    <mergeCell ref="P290:Q290"/>
    <mergeCell ref="H291:I291"/>
    <mergeCell ref="K291:L291"/>
    <mergeCell ref="N291:O291"/>
    <mergeCell ref="P291:Q291"/>
    <mergeCell ref="H292:J292"/>
    <mergeCell ref="K292:M292"/>
    <mergeCell ref="N292:O292"/>
    <mergeCell ref="P292:Q292"/>
    <mergeCell ref="H300:J300"/>
    <mergeCell ref="K300:M300"/>
    <mergeCell ref="P300:Q300"/>
    <mergeCell ref="H302:J302"/>
    <mergeCell ref="K302:M302"/>
    <mergeCell ref="P302:Q302"/>
    <mergeCell ref="H299:K299"/>
    <mergeCell ref="M299:N299"/>
    <mergeCell ref="H301:K301"/>
    <mergeCell ref="M301:N301"/>
    <mergeCell ref="H296:J296"/>
    <mergeCell ref="K296:M296"/>
    <mergeCell ref="P296:Q296"/>
    <mergeCell ref="H295:K295"/>
    <mergeCell ref="M295:N295"/>
    <mergeCell ref="H297:K297"/>
    <mergeCell ref="M297:N297"/>
    <mergeCell ref="H298:J298"/>
    <mergeCell ref="K298:M298"/>
    <mergeCell ref="P298:Q298"/>
    <mergeCell ref="H303:K303"/>
    <mergeCell ref="M303:N303"/>
    <mergeCell ref="H305:K305"/>
    <mergeCell ref="M305:N305"/>
    <mergeCell ref="H307:K307"/>
    <mergeCell ref="M307:N307"/>
    <mergeCell ref="H308:J308"/>
    <mergeCell ref="K308:M308"/>
    <mergeCell ref="P308:Q308"/>
    <mergeCell ref="H316:J316"/>
    <mergeCell ref="K316:M316"/>
    <mergeCell ref="P316:Q316"/>
    <mergeCell ref="H313:K313"/>
    <mergeCell ref="M313:N313"/>
    <mergeCell ref="H315:K315"/>
    <mergeCell ref="M315:N315"/>
    <mergeCell ref="H304:J304"/>
    <mergeCell ref="K304:M304"/>
    <mergeCell ref="P304:Q304"/>
    <mergeCell ref="H306:J306"/>
    <mergeCell ref="K306:M306"/>
    <mergeCell ref="P306:Q306"/>
    <mergeCell ref="H310:J310"/>
    <mergeCell ref="K310:M310"/>
    <mergeCell ref="P310:Q310"/>
    <mergeCell ref="H312:J312"/>
    <mergeCell ref="K312:M312"/>
    <mergeCell ref="P312:Q312"/>
    <mergeCell ref="H309:K309"/>
    <mergeCell ref="M309:N309"/>
    <mergeCell ref="H311:K311"/>
    <mergeCell ref="M311:N311"/>
    <mergeCell ref="H314:J314"/>
    <mergeCell ref="K314:M314"/>
    <mergeCell ref="P314:Q314"/>
    <mergeCell ref="H317:K317"/>
    <mergeCell ref="M317:N317"/>
    <mergeCell ref="H318:J318"/>
    <mergeCell ref="K318:M318"/>
    <mergeCell ref="P318:Q318"/>
    <mergeCell ref="K320:M320"/>
    <mergeCell ref="P320:Q320"/>
    <mergeCell ref="H322:J322"/>
    <mergeCell ref="K322:M322"/>
    <mergeCell ref="P322:Q322"/>
    <mergeCell ref="H320:J320"/>
    <mergeCell ref="H319:K319"/>
    <mergeCell ref="M319:N319"/>
    <mergeCell ref="H321:K321"/>
    <mergeCell ref="M321:N321"/>
    <mergeCell ref="H323:K323"/>
    <mergeCell ref="M323:N323"/>
    <mergeCell ref="H325:K325"/>
    <mergeCell ref="H328:J328"/>
    <mergeCell ref="K328:M328"/>
    <mergeCell ref="N328:O328"/>
    <mergeCell ref="P328:Q328"/>
    <mergeCell ref="H329:I329"/>
    <mergeCell ref="K329:L329"/>
    <mergeCell ref="N329:O329"/>
    <mergeCell ref="P329:Q329"/>
    <mergeCell ref="H324:J324"/>
    <mergeCell ref="P324:Q324"/>
    <mergeCell ref="H333:I333"/>
    <mergeCell ref="K333:L333"/>
    <mergeCell ref="N333:O333"/>
    <mergeCell ref="P333:Q333"/>
    <mergeCell ref="H334:J334"/>
    <mergeCell ref="K334:M334"/>
    <mergeCell ref="N334:O334"/>
    <mergeCell ref="P334:Q334"/>
    <mergeCell ref="H326:J326"/>
    <mergeCell ref="K326:M326"/>
    <mergeCell ref="N326:O326"/>
    <mergeCell ref="P326:Q326"/>
    <mergeCell ref="H327:I327"/>
    <mergeCell ref="K327:L327"/>
    <mergeCell ref="N327:O327"/>
    <mergeCell ref="P327:Q327"/>
    <mergeCell ref="H330:J330"/>
    <mergeCell ref="K330:M330"/>
    <mergeCell ref="N330:O330"/>
    <mergeCell ref="P330:Q330"/>
    <mergeCell ref="H331:I331"/>
    <mergeCell ref="K331:L331"/>
    <mergeCell ref="N331:O331"/>
    <mergeCell ref="P331:Q331"/>
    <mergeCell ref="H332:J332"/>
    <mergeCell ref="K332:M332"/>
    <mergeCell ref="N332:O332"/>
    <mergeCell ref="P332:Q332"/>
    <mergeCell ref="H344:J344"/>
    <mergeCell ref="K344:M344"/>
    <mergeCell ref="N344:O344"/>
    <mergeCell ref="P344:Q344"/>
    <mergeCell ref="H335:I335"/>
    <mergeCell ref="K335:L335"/>
    <mergeCell ref="N335:O335"/>
    <mergeCell ref="P335:Q335"/>
    <mergeCell ref="H336:J336"/>
    <mergeCell ref="K336:M336"/>
    <mergeCell ref="N336:O336"/>
    <mergeCell ref="P336:Q336"/>
    <mergeCell ref="H337:I337"/>
    <mergeCell ref="K337:L337"/>
    <mergeCell ref="N337:O337"/>
    <mergeCell ref="P337:Q337"/>
    <mergeCell ref="H338:J338"/>
    <mergeCell ref="K338:M338"/>
    <mergeCell ref="N338:O338"/>
    <mergeCell ref="P338:Q338"/>
    <mergeCell ref="H339:I339"/>
    <mergeCell ref="K339:L339"/>
    <mergeCell ref="N339:O339"/>
    <mergeCell ref="P339:Q339"/>
    <mergeCell ref="H348:J348"/>
    <mergeCell ref="K348:M348"/>
    <mergeCell ref="N348:O348"/>
    <mergeCell ref="P348:Q348"/>
    <mergeCell ref="H349:I349"/>
    <mergeCell ref="K349:L349"/>
    <mergeCell ref="N349:O349"/>
    <mergeCell ref="P349:Q349"/>
    <mergeCell ref="H340:J340"/>
    <mergeCell ref="K340:M340"/>
    <mergeCell ref="N340:O340"/>
    <mergeCell ref="P340:Q340"/>
    <mergeCell ref="H341:I341"/>
    <mergeCell ref="K341:L341"/>
    <mergeCell ref="N341:O341"/>
    <mergeCell ref="P341:Q341"/>
    <mergeCell ref="H342:J342"/>
    <mergeCell ref="K342:M342"/>
    <mergeCell ref="N342:O342"/>
    <mergeCell ref="P342:Q342"/>
    <mergeCell ref="H343:I343"/>
    <mergeCell ref="K343:L343"/>
    <mergeCell ref="N343:O343"/>
    <mergeCell ref="P343:Q343"/>
    <mergeCell ref="H345:I345"/>
    <mergeCell ref="K345:L345"/>
    <mergeCell ref="N345:O345"/>
    <mergeCell ref="P345:Q345"/>
    <mergeCell ref="H346:J346"/>
    <mergeCell ref="K346:M346"/>
    <mergeCell ref="N346:O346"/>
    <mergeCell ref="P346:Q346"/>
    <mergeCell ref="H347:I347"/>
    <mergeCell ref="K347:L347"/>
    <mergeCell ref="N347:O347"/>
    <mergeCell ref="P347:Q347"/>
    <mergeCell ref="H352:J352"/>
    <mergeCell ref="K352:M352"/>
    <mergeCell ref="N352:O352"/>
    <mergeCell ref="P352:Q352"/>
    <mergeCell ref="H353:I353"/>
    <mergeCell ref="K353:L353"/>
    <mergeCell ref="N353:O353"/>
    <mergeCell ref="P353:Q353"/>
    <mergeCell ref="H354:J354"/>
    <mergeCell ref="K354:M354"/>
    <mergeCell ref="N354:O354"/>
    <mergeCell ref="P354:Q354"/>
    <mergeCell ref="H362:J362"/>
    <mergeCell ref="K362:M362"/>
    <mergeCell ref="N362:O362"/>
    <mergeCell ref="P362:Q362"/>
    <mergeCell ref="H363:I363"/>
    <mergeCell ref="K363:L363"/>
    <mergeCell ref="N363:O363"/>
    <mergeCell ref="P363:Q363"/>
    <mergeCell ref="H355:I355"/>
    <mergeCell ref="K355:L355"/>
    <mergeCell ref="N355:O355"/>
    <mergeCell ref="P355:Q355"/>
    <mergeCell ref="K356:M356"/>
    <mergeCell ref="N356:O356"/>
    <mergeCell ref="P356:Q356"/>
    <mergeCell ref="H357:I357"/>
    <mergeCell ref="K357:L357"/>
    <mergeCell ref="N357:O357"/>
    <mergeCell ref="P357:Q357"/>
    <mergeCell ref="H356:J356"/>
    <mergeCell ref="H358:J358"/>
    <mergeCell ref="K358:M358"/>
    <mergeCell ref="N358:O358"/>
    <mergeCell ref="P358:Q358"/>
    <mergeCell ref="J156:L156"/>
    <mergeCell ref="J158:L158"/>
    <mergeCell ref="J160:L160"/>
    <mergeCell ref="J186:L186"/>
    <mergeCell ref="H360:J360"/>
    <mergeCell ref="K360:M360"/>
    <mergeCell ref="N360:O360"/>
    <mergeCell ref="P360:Q360"/>
    <mergeCell ref="H361:I361"/>
    <mergeCell ref="K361:L361"/>
    <mergeCell ref="N361:O361"/>
    <mergeCell ref="P361:Q361"/>
    <mergeCell ref="H359:I359"/>
    <mergeCell ref="K359:L359"/>
    <mergeCell ref="N359:O359"/>
    <mergeCell ref="P359:Q359"/>
    <mergeCell ref="H350:J350"/>
    <mergeCell ref="K350:M350"/>
    <mergeCell ref="N350:O350"/>
    <mergeCell ref="P350:Q350"/>
    <mergeCell ref="H351:I351"/>
    <mergeCell ref="K351:L351"/>
    <mergeCell ref="N351:O351"/>
    <mergeCell ref="P351:Q351"/>
  </mergeCells>
  <phoneticPr fontId="2"/>
  <dataValidations count="6">
    <dataValidation imeMode="on" allowBlank="1" showInputMessage="1" showErrorMessage="1" sqref="E2 H2:I2 A2:C2 C4:C8 C14:C18 C24:C28 A328:D363 F289:G323 A4:B219 C33:C271 F4:G287 F325:G363 B292 A220:A292 B274:D287 B289:D291 B220:B271 B325:D327 A294:A327 B294:B323 C292:D323 D4:D271 E364:E65401 A364:C65401 R1:IJ65401"/>
    <dataValidation imeMode="off" allowBlank="1" showInputMessage="1" showErrorMessage="1" sqref="F2:G2 K32 K33:M34 D2 K6:Q6 P38:P39 Q20:Q39 H4:H39 K36:N36 K38:N39 I6:I8 K10:Q17 I10:I18 K20:M31 I20:I36 P18:P36 I38:I39 N20:O34 I4 H55 H45 K74:P74 H361 K72:P72 K56:P56 K68:P68 K66:P66 K54:P54 K64:P64 K62:P62 K60:P60 K58:P58 H47 J49:P49 J45:P45 K52:P52 K50:P50 K48:P48 K46:P46 K44:P44 J75:P75 J73:P73 J71:P71 J69:P69 J67:P67 J65:P65 J63:P63 J61:P61 J59:P59 J57:P57 J53:P53 J51:P51 H343 J47:P47 H341 H331 J55:P55 H329 N328:P330 K328:K330 L329:M330 J331:P331 J329 K338:M338 H49 H337 H335 H333 K362:P362 K360:P360 K358:P358 K356:P356 K354:P354 J215:P215 K348:P348 H363 J355:P355 H351 J345 H355 H353 H349 H347 H345 J213:P213 J211:P211 J341 J361:P361 H191 H357 J339 H75 H73 H71 H69 H67 H65 H63 H61 H59 H57 H43 H41 N40:P42 H53 O36:O39 K70:P70 K40:K42 L41:M42 J43:P43 J41 H51 H219 H215 H213 H211 J193:P193 J189:P189 K194:P194 K192:P192 K336:P336 K350:P350 K190:P190 N184:P186 H185 K188:P188 K184:K185 J217:P217 H217 J195:P195 J191:P191 K134:P134 K200:P200 H195 J183:P183 J181:P181 J179:P179 J177:P177 J175:P175 J173:P173 J171:P171 J169:P169 J167:P167 J165:P165 J207:P207 J203:P203 H207 O158:P158 H121 H183 H181 H179 H177 H175 H173 H171 H169 H167 H165 H151 H149 H201 J158 K216:P216 K218:P218 K214:P214 K212:P212 K210:P210 J209:P209 O162:P162 H189 K182:P182 K180:P180 K178:P178 K176:P176 K174:P174 K172:P172 K170:P170 J135:P135 N148:N149 K168:P168 K166:P166 K164:P164 O152:P152 J197:P197 H205 H199 K208:P208 H203 J205:P205 J201:P201 K206:P206 K204:P204 K202:P202 O148:P150 L149:M149 K162 K118:P118 H161 H117 J147:P147 J145:P145 J143:P143 J141:P141 J139:P139 J137:P137 H129 P129 P127 O112:P114 K116:P116 H147 H145 H143 H141 H139 H137 O128:P128 N126:P126 K136:P136 J120 H115 H113 H119 K112:K114 L113:M114 J113 O124:P124 K146:P146 K144:P144 K142:P142 K140:P140 K138:P138 J122 H133 H135 H153 H155 H157 K346:P346 K344:M344 K342:P342 O154:P154 K334:P334 K332:P332 J359:P359 J357:P357 J353:P353 J351:P351 J349:P349 J347:P347 J343:P343 H339 J337:P337 J335:P335 O156:P156 J152 J154 J333:P333 J156 O160:P160 P163 H159 H127 J160 H123 J126 H125 K340:P340 H131 H359 K124:M124 K128:M128 K130:M130 K132:M132 O130:P133 K352:P352 H91 H81 K110:P110 K108:P108 K92:P92 K104:P104 K102:P102 K90:P90 K100:P100 K98:P98 K96:P96 K94:P94 H83 J85:P85 J81:P81 K88:P88 K86:P86 K84:P84 K82:P82 K80:P80 J111:P111 J109:P109 J107:P107 J105:P105 J103:P103 J101:P101 J99:P99 J97:P97 J95:P95 J93:P93 J89:P89 J87:P87 J83:P83 J91:P91 H85 H111 H109 H107 H105 H103 H101 H99 H97 H95 H93 H79 H77 N76:P78 H89 K106:P106 K76:K78 L77:M78 J79:P79 J77 H87 K198:P198 H193 H187 K196:P196 N112:N113 N120:P120 N122:P122 H163 J219:P219 H235 H225 K254:P254 K252:P252 K236:P236 K248:P248 K246:P246 K234:P234 K244:P244 K242:P242 K240:P240 K238:P238 H227 J229:P229 J225:P225 K232:P232 K230:P230 K228:P228 K226:P226 K224:P224 J255:P255 J253:P253 J251:P251 J249:P249 J247:P247 J245:P245 J243:P243 J241:P241 J239:P239 J237:P237 J233:P233 J231:P231 J227:P227 J235:P235 H229 O264:P264 H255 H253 H251 H249 H247 H245 H243 H241 H239 H237 H223 H221 N220:P222 H233 K250:P250 K220:K222 L221:M222 J223:P223 J221 H231 H275 K274:P274 H299 H297 K306:M306 O266:P266 K298:M298 O268:P268 H325 K272:P272 L289:P289 H277 H269 H271 H279 H273 H281 K288:P288 H283 H285 O294:P294 H287 O260:P260 O262:P262 N256:P257 H257 K256:K258 L257:M258 J257 K260:M260 K290:P290 H295 K286:P286 K284:P284 K282:P282 K276:P276 L275:P275 L273:P273 K266:M266 K268 N292:P293 H293 L293:M294 O258:P258 J293 K270:P270 H289 H263 L277:P277 H261 H303 H291 H265 H267 K302:M302 K296:M296 K292:K294 O296:P296 O298:P298 K262 H259 O302:P302 J291:P291 L287:P287 L285:P285 L283:P283 L281:P281 L279:P279 K280:P280 K278:P278 H307 K304:M304 P308 O304:P304 H305 J327:P327 J301 J323:P323 J321:P321 J319:P319 J317:P317 J315:P315 J313:P313 J311:P311 H327 K324:P324 H323 H321 H319 H317 H315 H313 H311 K326:P326 K300:P301 K322:P322 K320:P320 K318:P318 K316:P316 H309 K314:P314 K312:P312 K310:P310 K308:M308 O306:P306 H301 L325:P325 K264 J149:J150 K148:K149 J185:J186 M185:M186 L185"/>
    <dataValidation type="list" imeMode="off" allowBlank="1" showInputMessage="1" showErrorMessage="1" sqref="H54:J54 H56:J56 H178:J178 H176:J176 H174:J174 H172:J172 H170:J170 H168:J168 H166:J166 H164:J164 H140:J140 H58:J58 H328:J328 H74:J74 H50:J50 H40:J40 H52:J52 H46:J46 H44:J44 H42:J42 H112:J112 H72:J72 H70:J70 H146:J146 H68:J68 H66:J66 H64:J64 H62:J62 H60:J60 H48:J48 H144:J144 H142:J142 H136:J136 H134:J134 H90:J90 H92:J92 H94:J94 H110:J110 H86:J86 H76:J76 H88:J88 H82:J82 H80:J80 H78:J78 H108:J108 H106:J106 H104:J104 H102:J102 H100:J100 H98:J98 H96:J96 H84:J84 H218:J218 H214:J214 H138:J138 H148:J148 H216:J216 H184:J184 H182:J182 H180:J180 H234:J234 H236:J236 H238:J238 H254:J254 H230:J230 H220:J220 H232:J232 H226:J226 H224:J224 H222:J222 H252:J252 H250:J250 H248:J248 H246:J246 H244:J244 H242:J242 H240:J240 H228:J228 H290:J290 H292:J292 H256:J256 H316:J316 H318:J318 H326:J326 H320:J320 H322:J322">
      <formula1>#REF!</formula1>
    </dataValidation>
    <dataValidation type="list" imeMode="on" allowBlank="1" showInputMessage="1" showErrorMessage="1" sqref="E40:E271 E325:E363 E274:E287 E289:E323">
      <formula1>単位</formula1>
    </dataValidation>
    <dataValidation type="list" allowBlank="1" showInputMessage="1" showErrorMessage="1" sqref="E4:E39">
      <formula1>#REF!</formula1>
    </dataValidation>
    <dataValidation type="list" imeMode="off" allowBlank="1" showInputMessage="1" showErrorMessage="1" sqref="H358:J358 H186:I186 H300:J300 H312:J312 H310:J310 H308:J308 H304:J304 H306:J306 H278:J278 H276:J276 H274:J274 H272:J272 H266:J266 H268:J268 H324:J324 H264:J264 H262:J262 H302:J302 H288:J288 H294:J294 H286:J286 H284:J284 H282:J282 H280:J280 H296:J296 H298:J298 H314:J314 H258:J258 H260:J260 H158:I158 H128:J128 H354:J354 H350:J350 H344:J344 H352:J352 H348:J348 H346:J346 H336:J336 H334:J334 H342:J342 H338:J338 H330:J330 H332:J332 H360:J360 H340:J340 H124:J124 H120:I120 H130:J130 H122:I122 H116:J116 H152:I152 H114 H118:J118 H270:J270 H160:I160 H162:J162 H202:J202 H210:J210 H132:J132 H188:J188 H196:J196 H194:J194 H192:J192 H190:J190 H198:J198 H200:J200 H208:J208 H206:J206 H204:J204 H156:I156 H150:I150 H154:I154 H212:J212 H126:I126 H362:J362 H356:J356">
      <formula1>#REF!</formula1>
    </dataValidation>
  </dataValidations>
  <printOptions horizontalCentered="1" verticalCentered="1"/>
  <pageMargins left="0.39370078740157483" right="0.39370078740157483" top="0.98425196850393704" bottom="0.19685039370078741" header="1.0236220472440944" footer="0.19685039370078741"/>
  <pageSetup paperSize="9" orientation="landscape" useFirstPageNumber="1" r:id="rId1"/>
  <headerFooter alignWithMargins="0">
    <oddHeader>&amp;R&amp;"ＭＳ 明朝,標準"&amp;10№　　　　　&amp;P&amp;U　　　</oddHeader>
    <oddFooter>&amp;R&amp;16伊　賀　市　　　　　</oddFooter>
  </headerFooter>
  <rowBreaks count="9" manualBreakCount="9">
    <brk id="39" max="16383" man="1"/>
    <brk id="75" max="16383" man="1"/>
    <brk id="111" max="16383" man="1"/>
    <brk id="147" max="16383" man="1"/>
    <brk id="183" max="16383" man="1"/>
    <brk id="219" max="16" man="1"/>
    <brk id="255" max="16383" man="1"/>
    <brk id="291" max="16383" man="1"/>
    <brk id="3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9"/>
  <sheetViews>
    <sheetView view="pageBreakPreview" zoomScaleNormal="100" zoomScaleSheetLayoutView="100" workbookViewId="0">
      <selection activeCell="R12" sqref="R12"/>
    </sheetView>
  </sheetViews>
  <sheetFormatPr defaultRowHeight="14.25" customHeight="1"/>
  <cols>
    <col min="1" max="1" width="5.625" customWidth="1"/>
    <col min="2" max="2" width="22.5" customWidth="1"/>
    <col min="3" max="3" width="33.625" customWidth="1"/>
    <col min="4" max="4" width="15.625" customWidth="1"/>
    <col min="5" max="5" width="5.625" customWidth="1"/>
    <col min="6" max="6" width="15.625" customWidth="1"/>
    <col min="7" max="7" width="17.5" customWidth="1"/>
    <col min="8" max="17" width="2.125" customWidth="1"/>
  </cols>
  <sheetData>
    <row r="1" spans="1:17" ht="14.25" customHeight="1">
      <c r="A1" s="19"/>
      <c r="B1" s="400" t="str">
        <f>表紙!B5</f>
        <v>青山小学校他１校空調設置工事</v>
      </c>
      <c r="C1" s="400"/>
      <c r="D1" s="400"/>
      <c r="E1" s="19"/>
      <c r="F1" s="50"/>
      <c r="G1" s="50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ht="14.25" customHeight="1">
      <c r="A2" s="394" t="s">
        <v>4</v>
      </c>
      <c r="B2" s="396" t="s">
        <v>0</v>
      </c>
      <c r="C2" s="396" t="s">
        <v>3</v>
      </c>
      <c r="D2" s="398" t="s">
        <v>1</v>
      </c>
      <c r="E2" s="396" t="s">
        <v>16</v>
      </c>
      <c r="F2" s="403" t="s">
        <v>40</v>
      </c>
      <c r="G2" s="403" t="s">
        <v>15</v>
      </c>
      <c r="H2" s="405" t="s">
        <v>2</v>
      </c>
      <c r="I2" s="406"/>
      <c r="J2" s="406"/>
      <c r="K2" s="406"/>
      <c r="L2" s="406"/>
      <c r="M2" s="406"/>
      <c r="N2" s="406"/>
      <c r="O2" s="406"/>
      <c r="P2" s="406"/>
      <c r="Q2" s="407"/>
    </row>
    <row r="3" spans="1:17" ht="14.25" customHeight="1">
      <c r="A3" s="395"/>
      <c r="B3" s="397"/>
      <c r="C3" s="397"/>
      <c r="D3" s="399"/>
      <c r="E3" s="397"/>
      <c r="F3" s="404"/>
      <c r="G3" s="404"/>
      <c r="H3" s="408"/>
      <c r="I3" s="409"/>
      <c r="J3" s="409"/>
      <c r="K3" s="409"/>
      <c r="L3" s="409"/>
      <c r="M3" s="409"/>
      <c r="N3" s="409"/>
      <c r="O3" s="409"/>
      <c r="P3" s="409"/>
      <c r="Q3" s="410"/>
    </row>
    <row r="4" spans="1:17" ht="14.25" customHeight="1">
      <c r="A4" s="123"/>
      <c r="B4" s="20"/>
      <c r="C4" s="24"/>
      <c r="D4" s="143"/>
      <c r="E4" s="20"/>
      <c r="F4" s="124"/>
      <c r="G4" s="124"/>
      <c r="H4" s="389"/>
      <c r="I4" s="390"/>
      <c r="J4" s="390"/>
      <c r="K4" s="390"/>
      <c r="L4" s="390"/>
      <c r="M4" s="390"/>
      <c r="N4" s="390"/>
      <c r="O4" s="390"/>
      <c r="P4" s="390"/>
      <c r="Q4" s="391"/>
    </row>
    <row r="5" spans="1:17" ht="14.25" customHeight="1">
      <c r="A5" s="125"/>
      <c r="B5" s="16" t="s">
        <v>108</v>
      </c>
      <c r="C5" s="16"/>
      <c r="D5" s="126"/>
      <c r="E5" s="15"/>
      <c r="F5" s="60"/>
      <c r="G5" s="60"/>
      <c r="H5" s="382"/>
      <c r="I5" s="383"/>
      <c r="J5" s="95"/>
      <c r="K5" s="383"/>
      <c r="L5" s="383"/>
      <c r="M5" s="95"/>
      <c r="N5" s="383"/>
      <c r="O5" s="383"/>
      <c r="P5" s="383"/>
      <c r="Q5" s="384"/>
    </row>
    <row r="6" spans="1:17" ht="14.25" customHeight="1">
      <c r="A6" s="238" t="s">
        <v>105</v>
      </c>
      <c r="B6" s="22"/>
      <c r="C6" s="23"/>
      <c r="D6" s="31"/>
      <c r="E6" s="22"/>
      <c r="F6" s="63"/>
      <c r="G6" s="129"/>
      <c r="H6" s="379"/>
      <c r="I6" s="380"/>
      <c r="J6" s="380"/>
      <c r="K6" s="380"/>
      <c r="L6" s="380"/>
      <c r="M6" s="380"/>
      <c r="N6" s="236"/>
      <c r="O6" s="236"/>
      <c r="P6" s="236"/>
      <c r="Q6" s="237"/>
    </row>
    <row r="7" spans="1:17" ht="14.25" customHeight="1">
      <c r="A7" s="125" t="s">
        <v>104</v>
      </c>
      <c r="B7" s="147" t="s">
        <v>99</v>
      </c>
      <c r="C7" s="16"/>
      <c r="D7" s="230"/>
      <c r="E7" s="15"/>
      <c r="F7" s="60"/>
      <c r="G7" s="60"/>
      <c r="H7" s="382"/>
      <c r="I7" s="383"/>
      <c r="J7" s="239"/>
      <c r="K7" s="383"/>
      <c r="L7" s="383"/>
      <c r="M7" s="70"/>
      <c r="N7" s="70"/>
      <c r="O7" s="70"/>
      <c r="P7" s="70"/>
      <c r="Q7" s="71"/>
    </row>
    <row r="8" spans="1:17" ht="14.25" customHeight="1">
      <c r="A8" s="238"/>
      <c r="B8" s="22"/>
      <c r="C8" s="23"/>
      <c r="D8" s="31"/>
      <c r="E8" s="22"/>
      <c r="F8" s="63"/>
      <c r="G8" s="240"/>
      <c r="H8" s="379" t="s">
        <v>46</v>
      </c>
      <c r="I8" s="380"/>
      <c r="J8" s="380"/>
      <c r="K8" s="380" t="s">
        <v>47</v>
      </c>
      <c r="L8" s="380"/>
      <c r="M8" s="380"/>
      <c r="N8" s="380" t="s">
        <v>107</v>
      </c>
      <c r="O8" s="380"/>
      <c r="P8" s="380"/>
      <c r="Q8" s="237"/>
    </row>
    <row r="9" spans="1:17" ht="14.25" customHeight="1">
      <c r="A9" s="125"/>
      <c r="B9" s="147" t="s">
        <v>94</v>
      </c>
      <c r="C9" s="16" t="s">
        <v>95</v>
      </c>
      <c r="D9" s="230">
        <v>1</v>
      </c>
      <c r="E9" s="15" t="s">
        <v>23</v>
      </c>
      <c r="F9" s="60">
        <f>(H9+K9)/2</f>
        <v>2480</v>
      </c>
      <c r="G9" s="241">
        <f>D9*F9</f>
        <v>2480</v>
      </c>
      <c r="H9" s="382">
        <v>2610</v>
      </c>
      <c r="I9" s="383"/>
      <c r="J9" s="239">
        <v>477</v>
      </c>
      <c r="K9" s="383">
        <v>2350</v>
      </c>
      <c r="L9" s="383"/>
      <c r="M9" s="70">
        <v>595</v>
      </c>
      <c r="N9" s="70"/>
      <c r="O9" s="70"/>
      <c r="P9" s="70"/>
      <c r="Q9" s="71"/>
    </row>
    <row r="10" spans="1:17" ht="14.25" customHeight="1">
      <c r="A10" s="127"/>
      <c r="B10" s="22"/>
      <c r="C10" s="27"/>
      <c r="D10" s="231"/>
      <c r="E10" s="22"/>
      <c r="F10" s="63"/>
      <c r="G10" s="240"/>
      <c r="H10" s="235"/>
      <c r="I10" s="236"/>
      <c r="J10" s="236"/>
      <c r="K10" s="236"/>
      <c r="L10" s="236"/>
      <c r="M10" s="236"/>
      <c r="N10" s="236"/>
      <c r="O10" s="236"/>
      <c r="P10" s="236"/>
      <c r="Q10" s="237"/>
    </row>
    <row r="11" spans="1:17" ht="14.25" customHeight="1">
      <c r="A11" s="125"/>
      <c r="B11" s="16" t="s">
        <v>96</v>
      </c>
      <c r="C11" s="16" t="s">
        <v>97</v>
      </c>
      <c r="D11" s="232">
        <f>0.15*1.15</f>
        <v>0.17249999999999999</v>
      </c>
      <c r="E11" s="15" t="s">
        <v>98</v>
      </c>
      <c r="F11" s="60">
        <v>28100</v>
      </c>
      <c r="G11" s="241">
        <f>D11*F11</f>
        <v>4847.25</v>
      </c>
      <c r="H11" s="69"/>
      <c r="I11" s="70"/>
      <c r="J11" s="70"/>
      <c r="K11" s="70"/>
      <c r="L11" s="70"/>
      <c r="M11" s="70"/>
      <c r="N11" s="70"/>
      <c r="O11" s="70"/>
      <c r="P11" s="70"/>
      <c r="Q11" s="71"/>
    </row>
    <row r="12" spans="1:17" ht="14.25" customHeight="1">
      <c r="A12" s="132"/>
      <c r="B12" s="22"/>
      <c r="C12" s="233" t="s">
        <v>96</v>
      </c>
      <c r="D12" s="31"/>
      <c r="E12" s="22"/>
      <c r="F12" s="63"/>
      <c r="G12" s="240"/>
      <c r="H12" s="91"/>
      <c r="I12" s="92"/>
      <c r="J12" s="92"/>
      <c r="K12" s="92"/>
      <c r="L12" s="92"/>
      <c r="M12" s="92"/>
      <c r="N12" s="92"/>
      <c r="O12" s="92"/>
      <c r="P12" s="92"/>
      <c r="Q12" s="93"/>
    </row>
    <row r="13" spans="1:17" ht="14.25" customHeight="1">
      <c r="A13" s="125"/>
      <c r="B13" s="16" t="s">
        <v>27</v>
      </c>
      <c r="C13" s="234">
        <v>0.2</v>
      </c>
      <c r="D13" s="130">
        <v>1</v>
      </c>
      <c r="E13" s="15" t="s">
        <v>17</v>
      </c>
      <c r="F13" s="60"/>
      <c r="G13" s="241">
        <f>G11*0.2</f>
        <v>969.45</v>
      </c>
      <c r="H13" s="150"/>
      <c r="I13" s="151"/>
      <c r="J13" s="151"/>
      <c r="K13" s="151"/>
      <c r="L13" s="151"/>
      <c r="M13" s="151"/>
      <c r="N13" s="151"/>
      <c r="O13" s="151"/>
      <c r="P13" s="151"/>
      <c r="Q13" s="152"/>
    </row>
    <row r="14" spans="1:17" ht="14.25" customHeight="1">
      <c r="A14" s="127"/>
      <c r="B14" s="22"/>
      <c r="C14" s="23"/>
      <c r="D14" s="31"/>
      <c r="E14" s="22"/>
      <c r="F14" s="63"/>
      <c r="G14" s="129"/>
      <c r="H14" s="91"/>
      <c r="I14" s="92"/>
      <c r="J14" s="92"/>
      <c r="K14" s="92"/>
      <c r="L14" s="92"/>
      <c r="M14" s="92"/>
      <c r="N14" s="92"/>
      <c r="O14" s="92"/>
      <c r="P14" s="92"/>
      <c r="Q14" s="93"/>
    </row>
    <row r="15" spans="1:17" ht="14.25" customHeight="1">
      <c r="A15" s="125" t="s">
        <v>32</v>
      </c>
      <c r="B15" s="147" t="s">
        <v>99</v>
      </c>
      <c r="C15" s="16" t="s">
        <v>100</v>
      </c>
      <c r="D15" s="130">
        <v>1</v>
      </c>
      <c r="E15" s="15" t="s">
        <v>23</v>
      </c>
      <c r="F15" s="60"/>
      <c r="G15" s="242">
        <f>G9+G11+G13</f>
        <v>8296.7000000000007</v>
      </c>
      <c r="H15" s="150"/>
      <c r="I15" s="151"/>
      <c r="J15" s="151"/>
      <c r="K15" s="151"/>
      <c r="L15" s="151"/>
      <c r="M15" s="151"/>
      <c r="N15" s="151"/>
      <c r="O15" s="151"/>
      <c r="P15" s="151"/>
      <c r="Q15" s="152"/>
    </row>
    <row r="16" spans="1:17" ht="14.25" customHeight="1">
      <c r="A16" s="127"/>
      <c r="B16" s="22"/>
      <c r="C16" s="27"/>
      <c r="D16" s="31"/>
      <c r="E16" s="22"/>
      <c r="F16" s="63"/>
      <c r="G16" s="129"/>
      <c r="H16" s="91"/>
      <c r="I16" s="92"/>
      <c r="J16" s="92"/>
      <c r="K16" s="380" t="s">
        <v>106</v>
      </c>
      <c r="L16" s="380"/>
      <c r="M16" s="380"/>
      <c r="N16" s="380" t="s">
        <v>107</v>
      </c>
      <c r="O16" s="380"/>
      <c r="P16" s="380"/>
      <c r="Q16" s="93"/>
    </row>
    <row r="17" spans="1:17" ht="14.25" customHeight="1">
      <c r="A17" s="125"/>
      <c r="B17" s="16" t="s">
        <v>102</v>
      </c>
      <c r="C17" s="16" t="s">
        <v>103</v>
      </c>
      <c r="D17" s="130">
        <v>1</v>
      </c>
      <c r="E17" s="15" t="s">
        <v>101</v>
      </c>
      <c r="F17" s="60"/>
      <c r="G17" s="242">
        <v>3120</v>
      </c>
      <c r="H17" s="382" t="s">
        <v>45</v>
      </c>
      <c r="I17" s="383"/>
      <c r="J17" s="70">
        <v>280</v>
      </c>
      <c r="K17" s="70"/>
      <c r="L17" s="70"/>
      <c r="M17" s="70"/>
      <c r="N17" s="70"/>
      <c r="O17" s="70"/>
      <c r="P17" s="70"/>
      <c r="Q17" s="71"/>
    </row>
    <row r="18" spans="1:17" ht="14.25" customHeight="1">
      <c r="A18" s="127"/>
      <c r="B18" s="25"/>
      <c r="C18" s="23"/>
      <c r="D18" s="133"/>
      <c r="E18" s="25"/>
      <c r="F18" s="63"/>
      <c r="G18" s="129"/>
      <c r="H18" s="379"/>
      <c r="I18" s="380"/>
      <c r="J18" s="380"/>
      <c r="K18" s="92"/>
      <c r="L18" s="92"/>
      <c r="M18" s="92"/>
      <c r="N18" s="380"/>
      <c r="O18" s="380"/>
      <c r="P18" s="380"/>
      <c r="Q18" s="93"/>
    </row>
    <row r="19" spans="1:17" ht="14.25" customHeight="1">
      <c r="A19" s="125" t="s">
        <v>110</v>
      </c>
      <c r="B19" s="16"/>
      <c r="C19" s="16"/>
      <c r="D19" s="130">
        <v>1</v>
      </c>
      <c r="E19" s="15" t="s">
        <v>52</v>
      </c>
      <c r="F19" s="60"/>
      <c r="G19" s="241">
        <f>G15+G17</f>
        <v>11416.7</v>
      </c>
      <c r="H19" s="150"/>
      <c r="I19" s="151"/>
      <c r="J19" s="151"/>
      <c r="K19" s="151"/>
      <c r="L19" s="151"/>
      <c r="M19" s="151"/>
      <c r="N19" s="151"/>
      <c r="O19" s="151"/>
      <c r="P19" s="151"/>
      <c r="Q19" s="152"/>
    </row>
    <row r="20" spans="1:17" ht="14.25" customHeight="1">
      <c r="A20" s="127"/>
      <c r="B20" s="22"/>
      <c r="C20" s="23"/>
      <c r="D20" s="128"/>
      <c r="E20" s="22"/>
      <c r="F20" s="63"/>
      <c r="G20" s="129" t="str">
        <f t="shared" ref="G20:G35" si="0">IF(F20="","",ROUNDDOWN(D20*F20,))</f>
        <v/>
      </c>
      <c r="H20" s="379" t="s">
        <v>109</v>
      </c>
      <c r="I20" s="380"/>
      <c r="J20" s="380"/>
      <c r="K20" s="380"/>
      <c r="L20" s="380"/>
      <c r="M20" s="380"/>
      <c r="N20" s="380"/>
      <c r="O20" s="380"/>
      <c r="P20" s="380"/>
      <c r="Q20" s="237"/>
    </row>
    <row r="21" spans="1:17" ht="14.25" customHeight="1">
      <c r="A21" s="125"/>
      <c r="B21" s="16"/>
      <c r="C21" s="16"/>
      <c r="D21" s="130">
        <v>1</v>
      </c>
      <c r="E21" s="15" t="s">
        <v>52</v>
      </c>
      <c r="F21" s="60"/>
      <c r="G21" s="60">
        <f>ROUND(G19,-2)</f>
        <v>11400</v>
      </c>
      <c r="H21" s="382"/>
      <c r="I21" s="383"/>
      <c r="J21" s="95"/>
      <c r="K21" s="383"/>
      <c r="L21" s="383"/>
      <c r="M21" s="95"/>
      <c r="N21" s="383"/>
      <c r="O21" s="383"/>
      <c r="P21" s="383"/>
      <c r="Q21" s="384"/>
    </row>
    <row r="22" spans="1:17" ht="14.25" customHeight="1">
      <c r="A22" s="127"/>
      <c r="B22" s="22"/>
      <c r="C22" s="23"/>
      <c r="D22" s="128"/>
      <c r="E22" s="22"/>
      <c r="F22" s="63"/>
      <c r="G22" s="129" t="str">
        <f t="shared" si="0"/>
        <v/>
      </c>
      <c r="H22" s="379"/>
      <c r="I22" s="380"/>
      <c r="J22" s="380"/>
      <c r="K22" s="380"/>
      <c r="L22" s="380"/>
      <c r="M22" s="380"/>
      <c r="N22" s="380"/>
      <c r="O22" s="380"/>
      <c r="P22" s="380"/>
      <c r="Q22" s="381"/>
    </row>
    <row r="23" spans="1:17" ht="14.25" customHeight="1">
      <c r="A23" s="134"/>
      <c r="B23" s="16"/>
      <c r="C23" s="16"/>
      <c r="D23" s="126"/>
      <c r="E23" s="15"/>
      <c r="F23" s="60"/>
      <c r="G23" s="60" t="str">
        <f t="shared" si="0"/>
        <v/>
      </c>
      <c r="H23" s="382"/>
      <c r="I23" s="383"/>
      <c r="J23" s="95"/>
      <c r="K23" s="383"/>
      <c r="L23" s="383"/>
      <c r="M23" s="95"/>
      <c r="N23" s="383"/>
      <c r="O23" s="383"/>
      <c r="P23" s="383"/>
      <c r="Q23" s="384"/>
    </row>
    <row r="24" spans="1:17" ht="14.25" customHeight="1">
      <c r="A24" s="127"/>
      <c r="B24" s="22"/>
      <c r="C24" s="23"/>
      <c r="D24" s="128"/>
      <c r="E24" s="22"/>
      <c r="F24" s="63"/>
      <c r="G24" s="129" t="str">
        <f t="shared" si="0"/>
        <v/>
      </c>
      <c r="H24" s="379"/>
      <c r="I24" s="380"/>
      <c r="J24" s="380"/>
      <c r="K24" s="380"/>
      <c r="L24" s="380"/>
      <c r="M24" s="380"/>
      <c r="N24" s="380"/>
      <c r="O24" s="380"/>
      <c r="P24" s="380"/>
      <c r="Q24" s="381"/>
    </row>
    <row r="25" spans="1:17" ht="14.25" customHeight="1">
      <c r="A25" s="134"/>
      <c r="B25" s="16"/>
      <c r="C25" s="16"/>
      <c r="D25" s="126"/>
      <c r="E25" s="15"/>
      <c r="F25" s="60"/>
      <c r="G25" s="60" t="str">
        <f t="shared" si="0"/>
        <v/>
      </c>
      <c r="H25" s="382"/>
      <c r="I25" s="383"/>
      <c r="J25" s="95"/>
      <c r="K25" s="383"/>
      <c r="L25" s="383"/>
      <c r="M25" s="95"/>
      <c r="N25" s="383"/>
      <c r="O25" s="383"/>
      <c r="P25" s="383"/>
      <c r="Q25" s="384"/>
    </row>
    <row r="26" spans="1:17" ht="14.25" customHeight="1">
      <c r="A26" s="127"/>
      <c r="B26" s="25"/>
      <c r="C26" s="23"/>
      <c r="D26" s="128"/>
      <c r="E26" s="22"/>
      <c r="F26" s="63"/>
      <c r="G26" s="129" t="str">
        <f t="shared" si="0"/>
        <v/>
      </c>
      <c r="H26" s="379"/>
      <c r="I26" s="380"/>
      <c r="J26" s="380"/>
      <c r="K26" s="380"/>
      <c r="L26" s="380"/>
      <c r="M26" s="380"/>
      <c r="N26" s="380"/>
      <c r="O26" s="380"/>
      <c r="P26" s="380"/>
      <c r="Q26" s="381"/>
    </row>
    <row r="27" spans="1:17" ht="14.25" customHeight="1">
      <c r="A27" s="134"/>
      <c r="B27" s="16"/>
      <c r="C27" s="16"/>
      <c r="D27" s="126"/>
      <c r="E27" s="15"/>
      <c r="F27" s="60"/>
      <c r="G27" s="60" t="str">
        <f t="shared" si="0"/>
        <v/>
      </c>
      <c r="H27" s="382"/>
      <c r="I27" s="383"/>
      <c r="J27" s="95"/>
      <c r="K27" s="383"/>
      <c r="L27" s="383"/>
      <c r="M27" s="95"/>
      <c r="N27" s="383"/>
      <c r="O27" s="383"/>
      <c r="P27" s="383"/>
      <c r="Q27" s="384"/>
    </row>
    <row r="28" spans="1:17" ht="14.25" customHeight="1">
      <c r="A28" s="127"/>
      <c r="B28" s="22"/>
      <c r="C28" s="23"/>
      <c r="D28" s="128"/>
      <c r="E28" s="22"/>
      <c r="F28" s="63"/>
      <c r="G28" s="129" t="str">
        <f t="shared" si="0"/>
        <v/>
      </c>
      <c r="H28" s="379"/>
      <c r="I28" s="380"/>
      <c r="J28" s="380"/>
      <c r="K28" s="380"/>
      <c r="L28" s="380"/>
      <c r="M28" s="380"/>
      <c r="N28" s="380"/>
      <c r="O28" s="380"/>
      <c r="P28" s="380"/>
      <c r="Q28" s="381"/>
    </row>
    <row r="29" spans="1:17" ht="14.25" customHeight="1">
      <c r="A29" s="134"/>
      <c r="B29" s="15"/>
      <c r="C29" s="16"/>
      <c r="D29" s="126"/>
      <c r="E29" s="15"/>
      <c r="F29" s="60"/>
      <c r="G29" s="60" t="str">
        <f t="shared" si="0"/>
        <v/>
      </c>
      <c r="H29" s="382"/>
      <c r="I29" s="383"/>
      <c r="J29" s="95"/>
      <c r="K29" s="383"/>
      <c r="L29" s="383"/>
      <c r="M29" s="95"/>
      <c r="N29" s="383"/>
      <c r="O29" s="383"/>
      <c r="P29" s="383"/>
      <c r="Q29" s="384"/>
    </row>
    <row r="30" spans="1:17" ht="14.25" customHeight="1">
      <c r="A30" s="127"/>
      <c r="B30" s="22"/>
      <c r="C30" s="23"/>
      <c r="D30" s="128"/>
      <c r="E30" s="22"/>
      <c r="F30" s="63"/>
      <c r="G30" s="129" t="str">
        <f t="shared" si="0"/>
        <v/>
      </c>
      <c r="H30" s="379"/>
      <c r="I30" s="380"/>
      <c r="J30" s="380"/>
      <c r="K30" s="380"/>
      <c r="L30" s="380"/>
      <c r="M30" s="380"/>
      <c r="N30" s="380"/>
      <c r="O30" s="380"/>
      <c r="P30" s="380"/>
      <c r="Q30" s="381"/>
    </row>
    <row r="31" spans="1:17" ht="14.25" customHeight="1">
      <c r="A31" s="134"/>
      <c r="B31" s="16"/>
      <c r="C31" s="16"/>
      <c r="D31" s="126"/>
      <c r="E31" s="15"/>
      <c r="F31" s="60"/>
      <c r="G31" s="60" t="str">
        <f t="shared" si="0"/>
        <v/>
      </c>
      <c r="H31" s="382"/>
      <c r="I31" s="383"/>
      <c r="J31" s="95"/>
      <c r="K31" s="383"/>
      <c r="L31" s="383"/>
      <c r="M31" s="95"/>
      <c r="N31" s="383"/>
      <c r="O31" s="383"/>
      <c r="P31" s="383"/>
      <c r="Q31" s="384"/>
    </row>
    <row r="32" spans="1:17" ht="14.25" customHeight="1">
      <c r="A32" s="127"/>
      <c r="B32" s="22"/>
      <c r="C32" s="23"/>
      <c r="D32" s="128"/>
      <c r="E32" s="22"/>
      <c r="F32" s="63"/>
      <c r="G32" s="129" t="str">
        <f t="shared" si="0"/>
        <v/>
      </c>
      <c r="H32" s="379"/>
      <c r="I32" s="380"/>
      <c r="J32" s="380"/>
      <c r="K32" s="380"/>
      <c r="L32" s="380"/>
      <c r="M32" s="380"/>
      <c r="N32" s="380"/>
      <c r="O32" s="380"/>
      <c r="P32" s="380"/>
      <c r="Q32" s="381"/>
    </row>
    <row r="33" spans="1:17" ht="14.25" customHeight="1">
      <c r="A33" s="134"/>
      <c r="B33" s="16"/>
      <c r="C33" s="16"/>
      <c r="D33" s="126"/>
      <c r="E33" s="15"/>
      <c r="F33" s="60"/>
      <c r="G33" s="60" t="str">
        <f t="shared" si="0"/>
        <v/>
      </c>
      <c r="H33" s="382"/>
      <c r="I33" s="383"/>
      <c r="J33" s="95"/>
      <c r="K33" s="383"/>
      <c r="L33" s="383"/>
      <c r="M33" s="95"/>
      <c r="N33" s="383"/>
      <c r="O33" s="383"/>
      <c r="P33" s="383"/>
      <c r="Q33" s="384"/>
    </row>
    <row r="34" spans="1:17" ht="14.25" customHeight="1">
      <c r="A34" s="127"/>
      <c r="B34" s="22"/>
      <c r="C34" s="23"/>
      <c r="D34" s="128"/>
      <c r="E34" s="22"/>
      <c r="F34" s="63"/>
      <c r="G34" s="129" t="str">
        <f t="shared" si="0"/>
        <v/>
      </c>
      <c r="H34" s="379"/>
      <c r="I34" s="380"/>
      <c r="J34" s="380"/>
      <c r="K34" s="380"/>
      <c r="L34" s="380"/>
      <c r="M34" s="380"/>
      <c r="N34" s="380"/>
      <c r="O34" s="380"/>
      <c r="P34" s="380"/>
      <c r="Q34" s="381"/>
    </row>
    <row r="35" spans="1:17" ht="14.25" customHeight="1">
      <c r="A35" s="134"/>
      <c r="B35" s="16"/>
      <c r="C35" s="16"/>
      <c r="D35" s="126"/>
      <c r="E35" s="15"/>
      <c r="F35" s="60"/>
      <c r="G35" s="60" t="str">
        <f t="shared" si="0"/>
        <v/>
      </c>
      <c r="H35" s="382"/>
      <c r="I35" s="383"/>
      <c r="J35" s="95"/>
      <c r="K35" s="383"/>
      <c r="L35" s="383"/>
      <c r="M35" s="95"/>
      <c r="N35" s="383"/>
      <c r="O35" s="383"/>
      <c r="P35" s="383"/>
      <c r="Q35" s="384"/>
    </row>
    <row r="36" spans="1:17" ht="14.25" customHeight="1">
      <c r="A36" s="127"/>
      <c r="B36" s="22"/>
      <c r="C36" s="23"/>
      <c r="D36" s="128"/>
      <c r="E36" s="22"/>
      <c r="F36" s="63"/>
      <c r="G36" s="129"/>
      <c r="H36" s="379"/>
      <c r="I36" s="380"/>
      <c r="J36" s="380"/>
      <c r="K36" s="380"/>
      <c r="L36" s="380"/>
      <c r="M36" s="380"/>
      <c r="N36" s="380"/>
      <c r="O36" s="380"/>
      <c r="P36" s="380"/>
      <c r="Q36" s="381"/>
    </row>
    <row r="37" spans="1:17" ht="14.25" customHeight="1">
      <c r="A37" s="134"/>
      <c r="B37" s="15"/>
      <c r="C37" s="16"/>
      <c r="D37" s="126"/>
      <c r="E37" s="15"/>
      <c r="F37" s="60"/>
      <c r="G37" s="60"/>
      <c r="H37" s="382"/>
      <c r="I37" s="383"/>
      <c r="J37" s="95"/>
      <c r="K37" s="383"/>
      <c r="L37" s="383"/>
      <c r="M37" s="95"/>
      <c r="N37" s="383"/>
      <c r="O37" s="383"/>
      <c r="P37" s="383"/>
      <c r="Q37" s="384"/>
    </row>
    <row r="38" spans="1:17" ht="14.25" customHeight="1">
      <c r="A38" s="127"/>
      <c r="B38" s="22"/>
      <c r="C38" s="23"/>
      <c r="D38" s="128"/>
      <c r="E38" s="22"/>
      <c r="F38" s="63"/>
      <c r="G38" s="63"/>
      <c r="H38" s="379"/>
      <c r="I38" s="380"/>
      <c r="J38" s="380"/>
      <c r="K38" s="380"/>
      <c r="L38" s="380"/>
      <c r="M38" s="380"/>
      <c r="N38" s="380"/>
      <c r="O38" s="380"/>
      <c r="P38" s="380"/>
      <c r="Q38" s="381"/>
    </row>
    <row r="39" spans="1:17" ht="14.25" customHeight="1">
      <c r="A39" s="135"/>
      <c r="B39" s="12"/>
      <c r="C39" s="18"/>
      <c r="D39" s="136"/>
      <c r="E39" s="12"/>
      <c r="F39" s="137"/>
      <c r="G39" s="138"/>
      <c r="H39" s="385"/>
      <c r="I39" s="386"/>
      <c r="J39" s="121"/>
      <c r="K39" s="386"/>
      <c r="L39" s="386"/>
      <c r="M39" s="121"/>
      <c r="N39" s="386"/>
      <c r="O39" s="386"/>
      <c r="P39" s="386"/>
      <c r="Q39" s="387"/>
    </row>
  </sheetData>
  <protectedRanges>
    <protectedRange sqref="A4:Q5 D6:Q9 A6:A9 A10:Q39" name="範囲1_1_2_2_3"/>
    <protectedRange sqref="A1:Q3" name="範囲1_1_2"/>
  </protectedRanges>
  <mergeCells count="110">
    <mergeCell ref="B1:D1"/>
    <mergeCell ref="A2:A3"/>
    <mergeCell ref="B2:B3"/>
    <mergeCell ref="C2:C3"/>
    <mergeCell ref="D2:D3"/>
    <mergeCell ref="E2:E3"/>
    <mergeCell ref="H4:J4"/>
    <mergeCell ref="K4:M4"/>
    <mergeCell ref="H5:I5"/>
    <mergeCell ref="K5:L5"/>
    <mergeCell ref="F2:F3"/>
    <mergeCell ref="G2:G3"/>
    <mergeCell ref="H2:Q3"/>
    <mergeCell ref="N4:O4"/>
    <mergeCell ref="P4:Q4"/>
    <mergeCell ref="N5:O5"/>
    <mergeCell ref="P5:Q5"/>
    <mergeCell ref="K37:L37"/>
    <mergeCell ref="H17:I17"/>
    <mergeCell ref="N8:P8"/>
    <mergeCell ref="N20:P20"/>
    <mergeCell ref="N18:P18"/>
    <mergeCell ref="N16:P16"/>
    <mergeCell ref="K9:L9"/>
    <mergeCell ref="H9:I9"/>
    <mergeCell ref="K35:L35"/>
    <mergeCell ref="N35:O35"/>
    <mergeCell ref="P35:Q35"/>
    <mergeCell ref="H31:I31"/>
    <mergeCell ref="H18:J18"/>
    <mergeCell ref="K31:L31"/>
    <mergeCell ref="N31:O31"/>
    <mergeCell ref="P31:Q31"/>
    <mergeCell ref="H32:J32"/>
    <mergeCell ref="K32:M32"/>
    <mergeCell ref="N32:O32"/>
    <mergeCell ref="P32:Q32"/>
    <mergeCell ref="H29:I29"/>
    <mergeCell ref="K29:L29"/>
    <mergeCell ref="N29:O29"/>
    <mergeCell ref="P29:Q29"/>
    <mergeCell ref="H39:I39"/>
    <mergeCell ref="K39:L39"/>
    <mergeCell ref="N39:O39"/>
    <mergeCell ref="P39:Q39"/>
    <mergeCell ref="H36:J36"/>
    <mergeCell ref="K36:M36"/>
    <mergeCell ref="N36:O36"/>
    <mergeCell ref="H33:I33"/>
    <mergeCell ref="K33:L33"/>
    <mergeCell ref="N33:O33"/>
    <mergeCell ref="P33:Q33"/>
    <mergeCell ref="P37:Q37"/>
    <mergeCell ref="H34:J34"/>
    <mergeCell ref="K34:M34"/>
    <mergeCell ref="N34:O34"/>
    <mergeCell ref="P34:Q34"/>
    <mergeCell ref="H35:I35"/>
    <mergeCell ref="H38:J38"/>
    <mergeCell ref="K38:M38"/>
    <mergeCell ref="N38:O38"/>
    <mergeCell ref="P38:Q38"/>
    <mergeCell ref="N37:O37"/>
    <mergeCell ref="P36:Q36"/>
    <mergeCell ref="H37:I37"/>
    <mergeCell ref="H30:J30"/>
    <mergeCell ref="K30:M30"/>
    <mergeCell ref="N30:O30"/>
    <mergeCell ref="P30:Q30"/>
    <mergeCell ref="H27:I27"/>
    <mergeCell ref="K27:L27"/>
    <mergeCell ref="N27:O27"/>
    <mergeCell ref="P27:Q27"/>
    <mergeCell ref="H28:J28"/>
    <mergeCell ref="K28:M28"/>
    <mergeCell ref="N28:O28"/>
    <mergeCell ref="P28:Q28"/>
    <mergeCell ref="H25:I25"/>
    <mergeCell ref="K25:L25"/>
    <mergeCell ref="N25:O25"/>
    <mergeCell ref="P25:Q25"/>
    <mergeCell ref="H26:J26"/>
    <mergeCell ref="K26:M26"/>
    <mergeCell ref="N26:O26"/>
    <mergeCell ref="P26:Q26"/>
    <mergeCell ref="H24:J24"/>
    <mergeCell ref="K24:M24"/>
    <mergeCell ref="N24:O24"/>
    <mergeCell ref="P24:Q24"/>
    <mergeCell ref="K16:M16"/>
    <mergeCell ref="H6:J6"/>
    <mergeCell ref="K6:M6"/>
    <mergeCell ref="H8:J8"/>
    <mergeCell ref="K8:M8"/>
    <mergeCell ref="H23:I23"/>
    <mergeCell ref="K23:L23"/>
    <mergeCell ref="N23:O23"/>
    <mergeCell ref="P23:Q23"/>
    <mergeCell ref="H21:I21"/>
    <mergeCell ref="K21:L21"/>
    <mergeCell ref="N21:O21"/>
    <mergeCell ref="P21:Q21"/>
    <mergeCell ref="H22:J22"/>
    <mergeCell ref="K22:M22"/>
    <mergeCell ref="N22:O22"/>
    <mergeCell ref="P22:Q22"/>
    <mergeCell ref="H20:J20"/>
    <mergeCell ref="K20:M20"/>
    <mergeCell ref="H7:I7"/>
    <mergeCell ref="K7:L7"/>
  </mergeCells>
  <phoneticPr fontId="2"/>
  <dataValidations count="6">
    <dataValidation type="list" imeMode="off" allowBlank="1" showInputMessage="1" showErrorMessage="1" sqref="H10:J10 H14:J14 H12:J12 H16:J16">
      <formula1>$S$39:$S$85</formula1>
    </dataValidation>
    <dataValidation type="list" imeMode="on" allowBlank="1" showInputMessage="1" showErrorMessage="1" sqref="E4:E5 E18:E39">
      <formula1>単位</formula1>
    </dataValidation>
    <dataValidation type="list" imeMode="off" allowBlank="1" showInputMessage="1" showErrorMessage="1" sqref="H22:J22 H4:J4 H38:J38 H36:J36 H34:J34 H32:J32 H30:J30 H28:J28 H26:J26 H24:J24">
      <formula1>#REF!</formula1>
    </dataValidation>
    <dataValidation imeMode="off" allowBlank="1" showInputMessage="1" showErrorMessage="1" sqref="K28:P28 K26:P26 H7 J7:K7 K24:P24 J39:P39 J37:P37 J35:P35 J33:P33 J31:P31 J29:P29 J27:P27 J25:P25 J23:P23 J21:P21 K22:P22 N8 H39 H37 H35 H33 H31 H29 H27 H25 H23 H21 K4:K5 H5 N4:P6 L5:M5 D2 J5 F2:G2 K38:P38 K36:P36 K34:P34 K32:P32 K30:P30 K14:P14 K12:P12 H17 J9:K9 H11 K10:P10 K18:N18 H19 K20:N20 H15 H13 H9 K16 N16"/>
    <dataValidation imeMode="on" allowBlank="1" showInputMessage="1" showErrorMessage="1" sqref="A2:C2 E2 H2:I2 F4:G39 A4:D39"/>
    <dataValidation type="list" imeMode="off" allowBlank="1" showInputMessage="1" showErrorMessage="1" sqref="H6:M6 H8:M8">
      <formula1>$S$4:$S$13</formula1>
    </dataValidation>
  </dataValidations>
  <printOptions horizontalCentered="1" verticalCentered="1"/>
  <pageMargins left="0.39370078740157483" right="0.39370078740157483" top="0.98425196850393704" bottom="0.19685039370078741" header="1.0236220472440944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7"/>
  <sheetViews>
    <sheetView showGridLines="0" showZeros="0" topLeftCell="D10" zoomScaleNormal="100" workbookViewId="0">
      <selection activeCell="G11" sqref="G11"/>
    </sheetView>
  </sheetViews>
  <sheetFormatPr defaultRowHeight="12"/>
  <cols>
    <col min="1" max="1" width="5" style="160" customWidth="1"/>
    <col min="2" max="2" width="6.75" style="160" customWidth="1"/>
    <col min="3" max="3" width="5.875" style="160" customWidth="1"/>
    <col min="4" max="4" width="7.625" style="160" customWidth="1"/>
    <col min="5" max="5" width="9.375" style="160" customWidth="1"/>
    <col min="6" max="13" width="10.75" style="160" customWidth="1"/>
    <col min="14" max="15" width="11.125" style="160" customWidth="1"/>
    <col min="16" max="16" width="6.75" style="160" customWidth="1"/>
    <col min="17" max="19" width="9.375" style="160" customWidth="1"/>
    <col min="20" max="16384" width="9" style="160"/>
  </cols>
  <sheetData>
    <row r="1" spans="2:21" ht="23.1" customHeight="1" thickBot="1">
      <c r="B1" s="160" t="s">
        <v>59</v>
      </c>
      <c r="C1" s="160" t="s">
        <v>93</v>
      </c>
      <c r="Q1" s="161" t="s">
        <v>60</v>
      </c>
      <c r="R1" s="162">
        <v>1.01</v>
      </c>
      <c r="S1" s="161" t="s">
        <v>61</v>
      </c>
      <c r="T1" s="162">
        <v>1.1399999999999999</v>
      </c>
      <c r="U1" s="160" t="s">
        <v>62</v>
      </c>
    </row>
    <row r="2" spans="2:21" ht="20.100000000000001" customHeight="1">
      <c r="B2" s="163"/>
      <c r="C2" s="164"/>
      <c r="D2" s="164"/>
      <c r="E2" s="164"/>
      <c r="F2" s="164"/>
      <c r="G2" s="164"/>
      <c r="H2" s="165"/>
      <c r="I2" s="165" t="s">
        <v>63</v>
      </c>
      <c r="J2" s="164"/>
      <c r="K2" s="164"/>
      <c r="L2" s="164"/>
      <c r="M2" s="164"/>
      <c r="N2" s="166" t="s">
        <v>64</v>
      </c>
      <c r="O2" s="167">
        <v>1</v>
      </c>
    </row>
    <row r="3" spans="2:21" ht="27.95" customHeight="1">
      <c r="B3" s="168"/>
      <c r="C3" s="169"/>
      <c r="D3" s="170"/>
      <c r="E3" s="171"/>
      <c r="F3" s="171"/>
      <c r="G3" s="171"/>
      <c r="H3" s="172"/>
      <c r="I3" s="172"/>
      <c r="J3" s="172"/>
      <c r="K3" s="172"/>
      <c r="L3" s="172"/>
      <c r="M3" s="172"/>
      <c r="N3" s="172"/>
      <c r="O3" s="173"/>
    </row>
    <row r="4" spans="2:21" ht="20.100000000000001" customHeight="1">
      <c r="B4" s="174" t="s">
        <v>65</v>
      </c>
      <c r="C4" s="175" t="s">
        <v>66</v>
      </c>
      <c r="D4" s="175"/>
      <c r="E4" s="175"/>
      <c r="F4" s="176" t="s">
        <v>67</v>
      </c>
      <c r="G4" s="172"/>
      <c r="H4" s="172"/>
      <c r="I4" s="172"/>
      <c r="J4" s="172"/>
      <c r="K4" s="172"/>
      <c r="L4" s="172"/>
      <c r="M4" s="172"/>
      <c r="N4" s="418" t="s">
        <v>68</v>
      </c>
      <c r="O4" s="419"/>
    </row>
    <row r="5" spans="2:21" ht="20.100000000000001" customHeight="1">
      <c r="B5" s="177"/>
      <c r="C5" s="178"/>
      <c r="D5" s="178"/>
      <c r="E5" s="179"/>
      <c r="F5" s="180"/>
      <c r="G5" s="172"/>
      <c r="H5" s="172"/>
      <c r="I5" s="172"/>
      <c r="J5" s="172"/>
      <c r="K5" s="172"/>
      <c r="L5" s="172"/>
      <c r="M5" s="172"/>
      <c r="N5" s="181" t="s">
        <v>90</v>
      </c>
      <c r="O5" s="182" t="s">
        <v>91</v>
      </c>
    </row>
    <row r="6" spans="2:21" ht="20.100000000000001" customHeight="1">
      <c r="B6" s="183"/>
      <c r="C6" s="420"/>
      <c r="D6" s="420"/>
      <c r="E6" s="420"/>
      <c r="F6" s="184"/>
      <c r="G6" s="185"/>
      <c r="H6" s="186"/>
      <c r="I6" s="186"/>
      <c r="J6" s="186"/>
      <c r="K6" s="186"/>
      <c r="L6" s="172"/>
      <c r="M6" s="172"/>
      <c r="N6" s="187"/>
      <c r="O6" s="188">
        <f>[7]単価表!$J$26</f>
        <v>501</v>
      </c>
    </row>
    <row r="7" spans="2:21" ht="12" customHeight="1">
      <c r="B7" s="189"/>
      <c r="C7" s="190"/>
      <c r="D7" s="191" t="s">
        <v>60</v>
      </c>
      <c r="E7" s="192">
        <v>1</v>
      </c>
      <c r="F7" s="186"/>
      <c r="G7" s="186"/>
      <c r="H7" s="186"/>
      <c r="I7" s="172"/>
      <c r="J7" s="172"/>
      <c r="K7" s="172"/>
      <c r="L7" s="172"/>
      <c r="M7" s="172"/>
      <c r="N7" s="172"/>
      <c r="O7" s="173"/>
    </row>
    <row r="8" spans="2:21" ht="21" customHeight="1">
      <c r="B8" s="193" t="s">
        <v>69</v>
      </c>
      <c r="C8" s="421" t="s">
        <v>70</v>
      </c>
      <c r="D8" s="422"/>
      <c r="E8" s="194"/>
      <c r="F8" s="195"/>
      <c r="G8" s="196" t="s">
        <v>92</v>
      </c>
      <c r="H8" s="197"/>
      <c r="I8" s="196"/>
      <c r="J8" s="197"/>
      <c r="K8" s="196"/>
      <c r="L8" s="197"/>
      <c r="M8" s="196"/>
      <c r="N8" s="197"/>
      <c r="O8" s="198"/>
    </row>
    <row r="9" spans="2:21" ht="21" customHeight="1">
      <c r="B9" s="199" t="s">
        <v>71</v>
      </c>
      <c r="C9" s="423" t="s">
        <v>72</v>
      </c>
      <c r="D9" s="424"/>
      <c r="E9" s="200" t="s">
        <v>57</v>
      </c>
      <c r="F9" s="201" t="s">
        <v>73</v>
      </c>
      <c r="G9" s="202" t="s">
        <v>74</v>
      </c>
      <c r="H9" s="203" t="s">
        <v>73</v>
      </c>
      <c r="I9" s="204" t="s">
        <v>74</v>
      </c>
      <c r="J9" s="205" t="s">
        <v>73</v>
      </c>
      <c r="K9" s="206" t="s">
        <v>74</v>
      </c>
      <c r="L9" s="201" t="s">
        <v>73</v>
      </c>
      <c r="M9" s="206" t="s">
        <v>74</v>
      </c>
      <c r="N9" s="206" t="s">
        <v>73</v>
      </c>
      <c r="O9" s="207" t="s">
        <v>74</v>
      </c>
    </row>
    <row r="10" spans="2:21" ht="21" customHeight="1">
      <c r="B10" s="208">
        <v>19</v>
      </c>
      <c r="C10" s="209"/>
      <c r="D10" s="210">
        <v>290</v>
      </c>
      <c r="E10" s="211">
        <f>ROUND(D10*$E$7,-1)</f>
        <v>290</v>
      </c>
      <c r="F10" s="212"/>
      <c r="G10" s="213"/>
      <c r="H10" s="214"/>
      <c r="I10" s="215">
        <f t="shared" ref="I10:I25" si="0">$E10*H10</f>
        <v>0</v>
      </c>
      <c r="J10" s="216"/>
      <c r="K10" s="217">
        <f t="shared" ref="K10:K25" si="1">$E10*J10</f>
        <v>0</v>
      </c>
      <c r="L10" s="214"/>
      <c r="M10" s="218">
        <f t="shared" ref="M10:M25" si="2">$E10*L10</f>
        <v>0</v>
      </c>
      <c r="N10" s="219"/>
      <c r="O10" s="220">
        <f t="shared" ref="O10:O25" si="3">$E10*N10</f>
        <v>0</v>
      </c>
    </row>
    <row r="11" spans="2:21" ht="21" customHeight="1">
      <c r="B11" s="208">
        <v>25</v>
      </c>
      <c r="C11" s="209"/>
      <c r="D11" s="210">
        <v>320</v>
      </c>
      <c r="E11" s="211">
        <f t="shared" ref="E11:E24" si="4">ROUND(D11*$E$7,-1)</f>
        <v>320</v>
      </c>
      <c r="F11" s="212">
        <v>14</v>
      </c>
      <c r="G11" s="213">
        <f>E11*F11</f>
        <v>4480</v>
      </c>
      <c r="H11" s="214"/>
      <c r="I11" s="215">
        <f t="shared" si="0"/>
        <v>0</v>
      </c>
      <c r="J11" s="216"/>
      <c r="K11" s="217">
        <f t="shared" si="1"/>
        <v>0</v>
      </c>
      <c r="L11" s="214"/>
      <c r="M11" s="218">
        <f t="shared" si="2"/>
        <v>0</v>
      </c>
      <c r="N11" s="219"/>
      <c r="O11" s="220">
        <f t="shared" si="3"/>
        <v>0</v>
      </c>
    </row>
    <row r="12" spans="2:21" ht="21" customHeight="1">
      <c r="B12" s="208">
        <v>31</v>
      </c>
      <c r="C12" s="209"/>
      <c r="D12" s="210">
        <f>[7]単価表!$J$30</f>
        <v>340</v>
      </c>
      <c r="E12" s="211">
        <f t="shared" si="4"/>
        <v>340</v>
      </c>
      <c r="F12" s="212"/>
      <c r="G12" s="213"/>
      <c r="H12" s="214"/>
      <c r="I12" s="215">
        <f t="shared" si="0"/>
        <v>0</v>
      </c>
      <c r="J12" s="216"/>
      <c r="K12" s="217">
        <f t="shared" si="1"/>
        <v>0</v>
      </c>
      <c r="L12" s="214"/>
      <c r="M12" s="218">
        <f t="shared" si="2"/>
        <v>0</v>
      </c>
      <c r="N12" s="219"/>
      <c r="O12" s="220">
        <f t="shared" si="3"/>
        <v>0</v>
      </c>
    </row>
    <row r="13" spans="2:21" ht="21" customHeight="1">
      <c r="B13" s="208">
        <v>39</v>
      </c>
      <c r="C13" s="209" t="s">
        <v>75</v>
      </c>
      <c r="D13" s="210">
        <f>[7]単価表!$J$31</f>
        <v>340</v>
      </c>
      <c r="E13" s="211">
        <f t="shared" si="4"/>
        <v>340</v>
      </c>
      <c r="F13" s="212"/>
      <c r="G13" s="213"/>
      <c r="H13" s="214"/>
      <c r="I13" s="215">
        <f t="shared" si="0"/>
        <v>0</v>
      </c>
      <c r="J13" s="216"/>
      <c r="K13" s="217">
        <f t="shared" si="1"/>
        <v>0</v>
      </c>
      <c r="L13" s="214"/>
      <c r="M13" s="218">
        <f t="shared" si="2"/>
        <v>0</v>
      </c>
      <c r="N13" s="219"/>
      <c r="O13" s="220">
        <f t="shared" si="3"/>
        <v>0</v>
      </c>
    </row>
    <row r="14" spans="2:21" ht="21" customHeight="1">
      <c r="B14" s="208">
        <v>51</v>
      </c>
      <c r="C14" s="209"/>
      <c r="D14" s="210">
        <f>[7]単価表!$J$32</f>
        <v>430</v>
      </c>
      <c r="E14" s="211">
        <f t="shared" si="4"/>
        <v>430</v>
      </c>
      <c r="F14" s="212"/>
      <c r="G14" s="213">
        <f t="shared" ref="G14:G25" si="5">$E14*F14</f>
        <v>0</v>
      </c>
      <c r="H14" s="214"/>
      <c r="I14" s="215">
        <f t="shared" si="0"/>
        <v>0</v>
      </c>
      <c r="J14" s="216"/>
      <c r="K14" s="217">
        <f t="shared" si="1"/>
        <v>0</v>
      </c>
      <c r="L14" s="214"/>
      <c r="M14" s="218">
        <f t="shared" si="2"/>
        <v>0</v>
      </c>
      <c r="N14" s="219"/>
      <c r="O14" s="220">
        <f t="shared" si="3"/>
        <v>0</v>
      </c>
    </row>
    <row r="15" spans="2:21" ht="21" customHeight="1">
      <c r="B15" s="208">
        <v>63</v>
      </c>
      <c r="C15" s="209" t="s">
        <v>76</v>
      </c>
      <c r="D15" s="210">
        <f>[7]単価表!$J$33</f>
        <v>430</v>
      </c>
      <c r="E15" s="211">
        <f t="shared" si="4"/>
        <v>430</v>
      </c>
      <c r="F15" s="212"/>
      <c r="G15" s="213">
        <f t="shared" si="5"/>
        <v>0</v>
      </c>
      <c r="H15" s="214"/>
      <c r="I15" s="215">
        <f t="shared" si="0"/>
        <v>0</v>
      </c>
      <c r="J15" s="216"/>
      <c r="K15" s="217">
        <f t="shared" si="1"/>
        <v>0</v>
      </c>
      <c r="L15" s="214"/>
      <c r="M15" s="218">
        <f t="shared" si="2"/>
        <v>0</v>
      </c>
      <c r="N15" s="219"/>
      <c r="O15" s="220">
        <f t="shared" si="3"/>
        <v>0</v>
      </c>
    </row>
    <row r="16" spans="2:21" ht="21" customHeight="1">
      <c r="B16" s="208">
        <v>75</v>
      </c>
      <c r="C16" s="209"/>
      <c r="D16" s="210">
        <f>[7]単価表!$J$34</f>
        <v>520</v>
      </c>
      <c r="E16" s="211">
        <f t="shared" si="4"/>
        <v>520</v>
      </c>
      <c r="F16" s="212"/>
      <c r="G16" s="213">
        <f t="shared" si="5"/>
        <v>0</v>
      </c>
      <c r="H16" s="214"/>
      <c r="I16" s="215">
        <f t="shared" si="0"/>
        <v>0</v>
      </c>
      <c r="J16" s="216"/>
      <c r="K16" s="217">
        <f t="shared" si="1"/>
        <v>0</v>
      </c>
      <c r="L16" s="214"/>
      <c r="M16" s="218">
        <f t="shared" si="2"/>
        <v>0</v>
      </c>
      <c r="N16" s="219"/>
      <c r="O16" s="220">
        <f t="shared" si="3"/>
        <v>0</v>
      </c>
    </row>
    <row r="17" spans="2:15" ht="21" customHeight="1">
      <c r="B17" s="208" t="s">
        <v>77</v>
      </c>
      <c r="C17" s="209"/>
      <c r="D17" s="210">
        <f>[7]単価表!$J$35</f>
        <v>310</v>
      </c>
      <c r="E17" s="211">
        <f t="shared" si="4"/>
        <v>310</v>
      </c>
      <c r="F17" s="212"/>
      <c r="G17" s="213">
        <f t="shared" si="5"/>
        <v>0</v>
      </c>
      <c r="H17" s="214"/>
      <c r="I17" s="215">
        <f t="shared" si="0"/>
        <v>0</v>
      </c>
      <c r="J17" s="216"/>
      <c r="K17" s="217">
        <f t="shared" si="1"/>
        <v>0</v>
      </c>
      <c r="L17" s="214"/>
      <c r="M17" s="218">
        <f t="shared" si="2"/>
        <v>0</v>
      </c>
      <c r="N17" s="219"/>
      <c r="O17" s="220">
        <f t="shared" si="3"/>
        <v>0</v>
      </c>
    </row>
    <row r="18" spans="2:15" ht="21" customHeight="1">
      <c r="B18" s="208" t="s">
        <v>78</v>
      </c>
      <c r="C18" s="209" t="s">
        <v>79</v>
      </c>
      <c r="D18" s="210">
        <f>[7]単価表!$J$36</f>
        <v>310</v>
      </c>
      <c r="E18" s="211">
        <f t="shared" si="4"/>
        <v>310</v>
      </c>
      <c r="F18" s="212"/>
      <c r="G18" s="213">
        <f t="shared" si="5"/>
        <v>0</v>
      </c>
      <c r="H18" s="214"/>
      <c r="I18" s="215">
        <f t="shared" si="0"/>
        <v>0</v>
      </c>
      <c r="J18" s="216"/>
      <c r="K18" s="217">
        <f t="shared" si="1"/>
        <v>0</v>
      </c>
      <c r="L18" s="214"/>
      <c r="M18" s="218">
        <f t="shared" si="2"/>
        <v>0</v>
      </c>
      <c r="N18" s="219"/>
      <c r="O18" s="220">
        <f t="shared" si="3"/>
        <v>0</v>
      </c>
    </row>
    <row r="19" spans="2:15" ht="21" customHeight="1">
      <c r="B19" s="208" t="s">
        <v>80</v>
      </c>
      <c r="C19" s="209"/>
      <c r="D19" s="210">
        <f>[7]単価表!$J$37</f>
        <v>360</v>
      </c>
      <c r="E19" s="211">
        <f t="shared" si="4"/>
        <v>360</v>
      </c>
      <c r="F19" s="212"/>
      <c r="G19" s="213">
        <f t="shared" si="5"/>
        <v>0</v>
      </c>
      <c r="H19" s="214"/>
      <c r="I19" s="215">
        <f t="shared" si="0"/>
        <v>0</v>
      </c>
      <c r="J19" s="216"/>
      <c r="K19" s="217">
        <f t="shared" si="1"/>
        <v>0</v>
      </c>
      <c r="L19" s="214"/>
      <c r="M19" s="218">
        <f t="shared" si="2"/>
        <v>0</v>
      </c>
      <c r="N19" s="219"/>
      <c r="O19" s="220">
        <f t="shared" si="3"/>
        <v>0</v>
      </c>
    </row>
    <row r="20" spans="2:15" ht="21" customHeight="1">
      <c r="B20" s="208" t="s">
        <v>81</v>
      </c>
      <c r="C20" s="209" t="s">
        <v>82</v>
      </c>
      <c r="D20" s="210">
        <f>[7]単価表!$J$38</f>
        <v>360</v>
      </c>
      <c r="E20" s="211">
        <f t="shared" si="4"/>
        <v>360</v>
      </c>
      <c r="F20" s="212"/>
      <c r="G20" s="213">
        <f t="shared" si="5"/>
        <v>0</v>
      </c>
      <c r="H20" s="214"/>
      <c r="I20" s="215">
        <f t="shared" si="0"/>
        <v>0</v>
      </c>
      <c r="J20" s="216"/>
      <c r="K20" s="217">
        <f t="shared" si="1"/>
        <v>0</v>
      </c>
      <c r="L20" s="214"/>
      <c r="M20" s="218">
        <f t="shared" si="2"/>
        <v>0</v>
      </c>
      <c r="N20" s="219"/>
      <c r="O20" s="220">
        <f t="shared" si="3"/>
        <v>0</v>
      </c>
    </row>
    <row r="21" spans="2:15" ht="21" customHeight="1">
      <c r="B21" s="208" t="s">
        <v>83</v>
      </c>
      <c r="C21" s="209"/>
      <c r="D21" s="210">
        <f>[7]単価表!$J$39</f>
        <v>410</v>
      </c>
      <c r="E21" s="211">
        <f t="shared" si="4"/>
        <v>410</v>
      </c>
      <c r="F21" s="212"/>
      <c r="G21" s="213">
        <f t="shared" si="5"/>
        <v>0</v>
      </c>
      <c r="H21" s="214"/>
      <c r="I21" s="215">
        <f t="shared" si="0"/>
        <v>0</v>
      </c>
      <c r="J21" s="216"/>
      <c r="K21" s="217">
        <f t="shared" si="1"/>
        <v>0</v>
      </c>
      <c r="L21" s="214"/>
      <c r="M21" s="218">
        <f t="shared" si="2"/>
        <v>0</v>
      </c>
      <c r="N21" s="219"/>
      <c r="O21" s="220">
        <f t="shared" si="3"/>
        <v>0</v>
      </c>
    </row>
    <row r="22" spans="2:15" ht="21" customHeight="1">
      <c r="B22" s="208" t="s">
        <v>84</v>
      </c>
      <c r="C22" s="209" t="s">
        <v>85</v>
      </c>
      <c r="D22" s="210">
        <f>[7]単価表!$J$40</f>
        <v>410</v>
      </c>
      <c r="E22" s="211">
        <f t="shared" si="4"/>
        <v>410</v>
      </c>
      <c r="F22" s="212"/>
      <c r="G22" s="213">
        <f t="shared" si="5"/>
        <v>0</v>
      </c>
      <c r="H22" s="214"/>
      <c r="I22" s="215">
        <f t="shared" si="0"/>
        <v>0</v>
      </c>
      <c r="J22" s="216"/>
      <c r="K22" s="217">
        <f t="shared" si="1"/>
        <v>0</v>
      </c>
      <c r="L22" s="214"/>
      <c r="M22" s="218">
        <f t="shared" si="2"/>
        <v>0</v>
      </c>
      <c r="N22" s="219"/>
      <c r="O22" s="220">
        <f t="shared" si="3"/>
        <v>0</v>
      </c>
    </row>
    <row r="23" spans="2:15" ht="21" customHeight="1">
      <c r="B23" s="208" t="s">
        <v>86</v>
      </c>
      <c r="C23" s="209"/>
      <c r="D23" s="210">
        <f>[7]単価表!$J$41</f>
        <v>520</v>
      </c>
      <c r="E23" s="211">
        <f t="shared" si="4"/>
        <v>520</v>
      </c>
      <c r="F23" s="212"/>
      <c r="G23" s="213">
        <f t="shared" si="5"/>
        <v>0</v>
      </c>
      <c r="H23" s="214"/>
      <c r="I23" s="215">
        <f t="shared" si="0"/>
        <v>0</v>
      </c>
      <c r="J23" s="216"/>
      <c r="K23" s="217">
        <f t="shared" si="1"/>
        <v>0</v>
      </c>
      <c r="L23" s="214"/>
      <c r="M23" s="218">
        <f t="shared" si="2"/>
        <v>0</v>
      </c>
      <c r="N23" s="219"/>
      <c r="O23" s="220">
        <f t="shared" si="3"/>
        <v>0</v>
      </c>
    </row>
    <row r="24" spans="2:15" ht="21" customHeight="1">
      <c r="B24" s="208" t="s">
        <v>87</v>
      </c>
      <c r="C24" s="209"/>
      <c r="D24" s="210">
        <f>[7]単価表!$J$42</f>
        <v>590</v>
      </c>
      <c r="E24" s="211">
        <f t="shared" si="4"/>
        <v>590</v>
      </c>
      <c r="F24" s="212"/>
      <c r="G24" s="213">
        <f t="shared" si="5"/>
        <v>0</v>
      </c>
      <c r="H24" s="214"/>
      <c r="I24" s="215">
        <f t="shared" si="0"/>
        <v>0</v>
      </c>
      <c r="J24" s="216"/>
      <c r="K24" s="217">
        <f t="shared" si="1"/>
        <v>0</v>
      </c>
      <c r="L24" s="214"/>
      <c r="M24" s="218">
        <f t="shared" si="2"/>
        <v>0</v>
      </c>
      <c r="N24" s="219"/>
      <c r="O24" s="220">
        <f t="shared" si="3"/>
        <v>0</v>
      </c>
    </row>
    <row r="25" spans="2:15" ht="21" customHeight="1">
      <c r="B25" s="208"/>
      <c r="C25" s="209"/>
      <c r="D25" s="210"/>
      <c r="E25" s="211"/>
      <c r="F25" s="212"/>
      <c r="G25" s="213">
        <f t="shared" si="5"/>
        <v>0</v>
      </c>
      <c r="H25" s="214"/>
      <c r="I25" s="215">
        <f t="shared" si="0"/>
        <v>0</v>
      </c>
      <c r="J25" s="216"/>
      <c r="K25" s="217">
        <f t="shared" si="1"/>
        <v>0</v>
      </c>
      <c r="L25" s="214"/>
      <c r="M25" s="218">
        <f t="shared" si="2"/>
        <v>0</v>
      </c>
      <c r="N25" s="219"/>
      <c r="O25" s="220">
        <f t="shared" si="3"/>
        <v>0</v>
      </c>
    </row>
    <row r="26" spans="2:15" ht="21" customHeight="1">
      <c r="B26" s="425" t="s">
        <v>88</v>
      </c>
      <c r="C26" s="426"/>
      <c r="D26" s="426"/>
      <c r="E26" s="427"/>
      <c r="F26" s="221"/>
      <c r="G26" s="222">
        <f>SUM(G10:G25)</f>
        <v>4480</v>
      </c>
      <c r="H26" s="223"/>
      <c r="I26" s="222">
        <f>SUM(I10:I25)</f>
        <v>0</v>
      </c>
      <c r="J26" s="223"/>
      <c r="K26" s="222">
        <f>SUM(K10:K25)</f>
        <v>0</v>
      </c>
      <c r="L26" s="223"/>
      <c r="M26" s="222">
        <f>SUM(M10:M25)</f>
        <v>0</v>
      </c>
      <c r="N26" s="223"/>
      <c r="O26" s="224">
        <f>SUM(O10:O25)</f>
        <v>0</v>
      </c>
    </row>
    <row r="27" spans="2:15" ht="21" customHeight="1" thickBot="1">
      <c r="B27" s="415" t="s">
        <v>89</v>
      </c>
      <c r="C27" s="416"/>
      <c r="D27" s="416"/>
      <c r="E27" s="417"/>
      <c r="F27" s="225"/>
      <c r="G27" s="226">
        <f>IF(G26&gt;1000,ROUND(G26,(LEN(TEXT(G26,"0"))-3)*-1),ROUND(G26,0))</f>
        <v>4480</v>
      </c>
      <c r="H27" s="227"/>
      <c r="I27" s="226">
        <f>IF(I26&gt;1000,ROUND(I26,(LEN(TEXT(I26,"0"))-3)*-1),ROUND(I26,0))</f>
        <v>0</v>
      </c>
      <c r="J27" s="227"/>
      <c r="K27" s="226">
        <f>IF(K26&gt;1000,ROUND(K26,(LEN(TEXT(K26,"0"))-3)*-1),ROUND(K26,0))</f>
        <v>0</v>
      </c>
      <c r="L27" s="227"/>
      <c r="M27" s="226">
        <f>IF(M26&gt;1000,ROUND(M26,(LEN(TEXT(M26,"0"))-3)*-1),ROUND(M26,0))</f>
        <v>0</v>
      </c>
      <c r="N27" s="228"/>
      <c r="O27" s="229">
        <f>IF(O26&gt;1000,ROUND(O26,(LEN(TEXT(O26,"0"))-3)*-1),ROUND(O26,0))</f>
        <v>0</v>
      </c>
    </row>
  </sheetData>
  <mergeCells count="6">
    <mergeCell ref="B27:E27"/>
    <mergeCell ref="N4:O4"/>
    <mergeCell ref="C6:E6"/>
    <mergeCell ref="C8:D8"/>
    <mergeCell ref="C9:D9"/>
    <mergeCell ref="B26:E26"/>
  </mergeCells>
  <phoneticPr fontId="2"/>
  <printOptions horizontalCentered="1" verticalCentered="1"/>
  <pageMargins left="0" right="0" top="0.59055118110236227" bottom="0" header="0" footer="0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表紙</vt:lpstr>
      <vt:lpstr>内訳</vt:lpstr>
      <vt:lpstr>建代</vt:lpstr>
      <vt:lpstr>塗装</vt:lpstr>
      <vt:lpstr>建代!Print_Area</vt:lpstr>
      <vt:lpstr>塗装!Print_Area</vt:lpstr>
      <vt:lpstr>内訳!Print_Area</vt:lpstr>
      <vt:lpstr>表紙!Print_Area</vt:lpstr>
      <vt:lpstr>塗装!Print_Titles</vt:lpstr>
      <vt:lpstr>内訳!Print_Titles</vt:lpstr>
    </vt:vector>
  </TitlesOfParts>
  <Company>建築課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建築課</dc:creator>
  <cp:lastModifiedBy> </cp:lastModifiedBy>
  <cp:lastPrinted>2021-04-22T02:30:43Z</cp:lastPrinted>
  <dcterms:created xsi:type="dcterms:W3CDTF">1998-04-03T06:06:01Z</dcterms:created>
  <dcterms:modified xsi:type="dcterms:W3CDTF">2021-05-10T06:56:56Z</dcterms:modified>
</cp:coreProperties>
</file>