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17975\Desktop\"/>
    </mc:Choice>
  </mc:AlternateContent>
  <xr:revisionPtr revIDLastSave="0" documentId="13_ncr:1_{752325BE-DB7F-4698-A459-6BE77BAF977D}" xr6:coauthVersionLast="47" xr6:coauthVersionMax="47" xr10:uidLastSave="{00000000-0000-0000-0000-000000000000}"/>
  <bookViews>
    <workbookView xWindow="-120" yWindow="-120" windowWidth="20730" windowHeight="11040" xr2:uid="{00000000-000D-0000-FFFF-FFFF00000000}"/>
  </bookViews>
  <sheets>
    <sheet name="（はじめにお読みください）本申請書の使い方" sheetId="14" r:id="rId1"/>
    <sheet name="１申請書兼請求書" sheetId="2" r:id="rId2"/>
    <sheet name="２【別紙１】内訳一覧表" sheetId="10" r:id="rId3"/>
    <sheet name="３【別紙２】事業所・施設別一覧" sheetId="9" r:id="rId4"/>
    <sheet name="個票1" sheetId="6" r:id="rId5"/>
    <sheet name="個票2" sheetId="11" r:id="rId6"/>
    <sheet name="個票3" sheetId="12" r:id="rId7"/>
    <sheet name="個票●" sheetId="13" r:id="rId8"/>
    <sheet name="４誓約書" sheetId="4" r:id="rId9"/>
    <sheet name="５役員等調書" sheetId="5" r:id="rId10"/>
  </sheets>
  <definedNames>
    <definedName name="_xlnm._FilterDatabase" localSheetId="9" hidden="1">'５役員等調書'!$D$13:$D$31</definedName>
    <definedName name="_xlnm.Print_Area" localSheetId="1">'１申請書兼請求書'!$A$1:$BO$35</definedName>
    <definedName name="_xlnm.Print_Area" localSheetId="3">'３【別紙２】事業所・施設別一覧'!$A$1:$AH$26</definedName>
    <definedName name="_xlnm.Print_Area" localSheetId="8">'４誓約書'!$A$1:$Z$23</definedName>
    <definedName name="_xlnm.Print_Area" localSheetId="9">'５役員等調書'!$A$1:$I$31</definedName>
    <definedName name="_xlnm.Print_Area" localSheetId="7">個票●!$A$1:$CD$41</definedName>
    <definedName name="_xlnm.Print_Area" localSheetId="4">個票1!$A$1:$CD$41</definedName>
    <definedName name="_xlnm.Print_Area" localSheetId="5">個票2!$A$1:$CD$41</definedName>
    <definedName name="_xlnm.Print_Area" localSheetId="6">個票3!$A$1:$CD$41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8" i="4" l="1"/>
  <c r="G6" i="5"/>
  <c r="E6" i="5"/>
  <c r="C6" i="5"/>
  <c r="B5" i="5"/>
  <c r="L18" i="4"/>
  <c r="L17" i="4"/>
  <c r="L16" i="4"/>
  <c r="I14" i="4"/>
  <c r="F14" i="4"/>
  <c r="C14" i="4"/>
  <c r="AQ38" i="13" l="1"/>
  <c r="W35" i="13"/>
  <c r="B35" i="13"/>
  <c r="AL5" i="13" s="1"/>
  <c r="E18" i="13"/>
  <c r="AG17" i="13"/>
  <c r="AD17" i="13"/>
  <c r="AA17" i="13"/>
  <c r="X17" i="13"/>
  <c r="U17" i="13"/>
  <c r="R17" i="13"/>
  <c r="O17" i="13"/>
  <c r="L17" i="13"/>
  <c r="I17" i="13"/>
  <c r="G17" i="13"/>
  <c r="E17" i="13"/>
  <c r="G16" i="13"/>
  <c r="E16" i="13"/>
  <c r="X16" i="13" s="1"/>
  <c r="G15" i="13"/>
  <c r="E15" i="13"/>
  <c r="X15" i="13" s="1"/>
  <c r="AQ38" i="12"/>
  <c r="W35" i="12"/>
  <c r="B35" i="12"/>
  <c r="AL5" i="12" s="1"/>
  <c r="E18" i="12"/>
  <c r="AG17" i="12"/>
  <c r="G17" i="12"/>
  <c r="E17" i="12"/>
  <c r="AD17" i="12" s="1"/>
  <c r="G16" i="12"/>
  <c r="E16" i="12"/>
  <c r="AG16" i="12" s="1"/>
  <c r="G15" i="12"/>
  <c r="E15" i="12"/>
  <c r="AD15" i="12" s="1"/>
  <c r="AQ38" i="11"/>
  <c r="W35" i="11"/>
  <c r="B35" i="11"/>
  <c r="AL5" i="11" s="1"/>
  <c r="L18" i="11" s="1"/>
  <c r="X18" i="11"/>
  <c r="U18" i="11"/>
  <c r="R18" i="11"/>
  <c r="O18" i="11"/>
  <c r="E18" i="11"/>
  <c r="G17" i="11"/>
  <c r="E17" i="11"/>
  <c r="AD17" i="11" s="1"/>
  <c r="G16" i="11"/>
  <c r="E16" i="11"/>
  <c r="AD16" i="11" s="1"/>
  <c r="G15" i="11"/>
  <c r="E15" i="11"/>
  <c r="AD15" i="11" s="1"/>
  <c r="M10" i="9"/>
  <c r="M12" i="9"/>
  <c r="M9" i="9"/>
  <c r="M13" i="9"/>
  <c r="M11" i="9"/>
  <c r="M7" i="9"/>
  <c r="M14" i="9"/>
  <c r="M5" i="9"/>
  <c r="M6" i="9"/>
  <c r="M8" i="9"/>
  <c r="M15" i="9"/>
  <c r="I17" i="11" l="1"/>
  <c r="O17" i="11"/>
  <c r="R17" i="11"/>
  <c r="U17" i="11"/>
  <c r="AG17" i="11"/>
  <c r="L17" i="11"/>
  <c r="AJ17" i="11" s="1"/>
  <c r="X17" i="11"/>
  <c r="AA17" i="11"/>
  <c r="AG15" i="11"/>
  <c r="AA17" i="12"/>
  <c r="I17" i="12"/>
  <c r="AJ17" i="12" s="1"/>
  <c r="L17" i="12"/>
  <c r="O17" i="12"/>
  <c r="R17" i="12"/>
  <c r="U17" i="12"/>
  <c r="X17" i="12"/>
  <c r="AG18" i="13"/>
  <c r="AD18" i="13"/>
  <c r="AA18" i="13"/>
  <c r="X18" i="13"/>
  <c r="X19" i="13" s="1"/>
  <c r="U18" i="13"/>
  <c r="R18" i="13"/>
  <c r="O18" i="13"/>
  <c r="L18" i="13"/>
  <c r="I18" i="13"/>
  <c r="AA15" i="13"/>
  <c r="AD15" i="13"/>
  <c r="AG15" i="13"/>
  <c r="AJ17" i="13"/>
  <c r="AA16" i="13"/>
  <c r="AD16" i="13"/>
  <c r="AG16" i="13"/>
  <c r="AG18" i="12"/>
  <c r="AA18" i="12"/>
  <c r="U18" i="12"/>
  <c r="R18" i="12"/>
  <c r="O18" i="12"/>
  <c r="L18" i="12"/>
  <c r="I18" i="12"/>
  <c r="AD18" i="12"/>
  <c r="X18" i="12"/>
  <c r="AG15" i="12"/>
  <c r="L12" i="9"/>
  <c r="L10" i="9"/>
  <c r="L15" i="9"/>
  <c r="L8" i="9"/>
  <c r="L14" i="9"/>
  <c r="L11" i="9"/>
  <c r="L13" i="9"/>
  <c r="L9" i="9"/>
  <c r="K12" i="9"/>
  <c r="K10" i="9"/>
  <c r="K15" i="9"/>
  <c r="K8" i="9"/>
  <c r="K14" i="9"/>
  <c r="K11" i="9"/>
  <c r="K13" i="9"/>
  <c r="K9" i="9"/>
  <c r="J12" i="9"/>
  <c r="J10" i="9"/>
  <c r="J15" i="9"/>
  <c r="J8" i="9"/>
  <c r="J14" i="9"/>
  <c r="J11" i="9"/>
  <c r="J13" i="9"/>
  <c r="J9" i="9"/>
  <c r="I12" i="9"/>
  <c r="I10" i="9"/>
  <c r="I15" i="9"/>
  <c r="I8" i="9"/>
  <c r="I14" i="9"/>
  <c r="I11" i="9"/>
  <c r="I13" i="9"/>
  <c r="I9" i="9"/>
  <c r="H12" i="9"/>
  <c r="H10" i="9"/>
  <c r="H15" i="9"/>
  <c r="H8" i="9"/>
  <c r="H14" i="9"/>
  <c r="H11" i="9"/>
  <c r="H13" i="9"/>
  <c r="H9" i="9"/>
  <c r="G12" i="9"/>
  <c r="G10" i="9"/>
  <c r="G15" i="9"/>
  <c r="G8" i="9"/>
  <c r="G14" i="9"/>
  <c r="G11" i="9"/>
  <c r="G13" i="9"/>
  <c r="G9" i="9"/>
  <c r="E12" i="9"/>
  <c r="E10" i="9"/>
  <c r="E15" i="9"/>
  <c r="E8" i="9"/>
  <c r="E14" i="9"/>
  <c r="E11" i="9"/>
  <c r="E13" i="9"/>
  <c r="E9" i="9"/>
  <c r="C12" i="9"/>
  <c r="C10" i="9"/>
  <c r="C15" i="9"/>
  <c r="C8" i="9"/>
  <c r="C14" i="9"/>
  <c r="C11" i="9"/>
  <c r="C13" i="9"/>
  <c r="C9" i="9"/>
  <c r="AA18" i="11"/>
  <c r="AD18" i="11"/>
  <c r="AD19" i="11" s="1"/>
  <c r="AG18" i="11"/>
  <c r="I18" i="11"/>
  <c r="AG16" i="11"/>
  <c r="F15" i="9"/>
  <c r="F9" i="9"/>
  <c r="F8" i="9"/>
  <c r="F14" i="9"/>
  <c r="F13" i="9"/>
  <c r="F12" i="9"/>
  <c r="F11" i="9"/>
  <c r="F10" i="9"/>
  <c r="I15" i="13"/>
  <c r="I16" i="13"/>
  <c r="L15" i="13"/>
  <c r="L16" i="13"/>
  <c r="O15" i="13"/>
  <c r="O16" i="13"/>
  <c r="R15" i="13"/>
  <c r="R16" i="13"/>
  <c r="U15" i="13"/>
  <c r="U16" i="13"/>
  <c r="I15" i="12"/>
  <c r="I16" i="12"/>
  <c r="L15" i="12"/>
  <c r="L16" i="12"/>
  <c r="O15" i="12"/>
  <c r="O16" i="12"/>
  <c r="R15" i="12"/>
  <c r="R16" i="12"/>
  <c r="U15" i="12"/>
  <c r="U16" i="12"/>
  <c r="X15" i="12"/>
  <c r="X16" i="12"/>
  <c r="AA15" i="12"/>
  <c r="AA16" i="12"/>
  <c r="AD16" i="12"/>
  <c r="I15" i="11"/>
  <c r="I16" i="11"/>
  <c r="L15" i="11"/>
  <c r="L16" i="11"/>
  <c r="O15" i="11"/>
  <c r="O16" i="11"/>
  <c r="R15" i="11"/>
  <c r="R16" i="11"/>
  <c r="U15" i="11"/>
  <c r="U16" i="11"/>
  <c r="X15" i="11"/>
  <c r="X16" i="11"/>
  <c r="AA15" i="11"/>
  <c r="AA16" i="11"/>
  <c r="E7" i="9"/>
  <c r="C7" i="9"/>
  <c r="I7" i="9"/>
  <c r="C6" i="9"/>
  <c r="E6" i="9"/>
  <c r="I6" i="9"/>
  <c r="I5" i="9"/>
  <c r="E5" i="9"/>
  <c r="C5" i="9"/>
  <c r="AJ18" i="11" l="1"/>
  <c r="AG19" i="11"/>
  <c r="AD19" i="12"/>
  <c r="AJ18" i="13"/>
  <c r="AG19" i="13"/>
  <c r="AD19" i="13"/>
  <c r="AA19" i="13"/>
  <c r="AJ18" i="12"/>
  <c r="AG19" i="12"/>
  <c r="X19" i="12"/>
  <c r="AA19" i="11"/>
  <c r="R19" i="13"/>
  <c r="U19" i="13"/>
  <c r="O19" i="13"/>
  <c r="L19" i="13"/>
  <c r="AJ16" i="13"/>
  <c r="I19" i="13"/>
  <c r="AJ15" i="13"/>
  <c r="L19" i="12"/>
  <c r="U19" i="12"/>
  <c r="R19" i="12"/>
  <c r="O19" i="12"/>
  <c r="AJ16" i="12"/>
  <c r="AA19" i="12"/>
  <c r="I19" i="12"/>
  <c r="AJ15" i="12"/>
  <c r="L19" i="11"/>
  <c r="X19" i="11"/>
  <c r="U19" i="11"/>
  <c r="R19" i="11"/>
  <c r="O19" i="11"/>
  <c r="AJ16" i="11"/>
  <c r="I19" i="11"/>
  <c r="AJ15" i="11"/>
  <c r="J5" i="9"/>
  <c r="H5" i="9"/>
  <c r="G5" i="9"/>
  <c r="J6" i="9"/>
  <c r="H6" i="9"/>
  <c r="G6" i="9"/>
  <c r="H7" i="9"/>
  <c r="G7" i="9"/>
  <c r="J7" i="9"/>
  <c r="AJ19" i="13" l="1"/>
  <c r="AJ19" i="12"/>
  <c r="AJ19" i="11"/>
  <c r="AX22" i="2"/>
  <c r="AQ38" i="6"/>
  <c r="B4" i="9"/>
  <c r="K5" i="9"/>
  <c r="K6" i="9"/>
  <c r="K7" i="9"/>
  <c r="M4" i="9"/>
  <c r="AH12" i="11" l="1"/>
  <c r="AH12" i="12"/>
  <c r="AH12" i="13"/>
  <c r="B5" i="9"/>
  <c r="L5" i="9"/>
  <c r="L6" i="9"/>
  <c r="L7" i="9"/>
  <c r="F6" i="9" l="1"/>
  <c r="F7" i="9"/>
  <c r="B6" i="9"/>
  <c r="D5" i="9"/>
  <c r="F5" i="9" l="1"/>
  <c r="B7" i="9"/>
  <c r="D6" i="9"/>
  <c r="B8" i="9" l="1"/>
  <c r="D7" i="9"/>
  <c r="D8" i="9" l="1"/>
  <c r="B9" i="9"/>
  <c r="D9" i="9" l="1"/>
  <c r="B10" i="9"/>
  <c r="D10" i="9" l="1"/>
  <c r="B11" i="9"/>
  <c r="D11" i="9" l="1"/>
  <c r="B12" i="9"/>
  <c r="D12" i="9" l="1"/>
  <c r="B13" i="9"/>
  <c r="D13" i="9" l="1"/>
  <c r="B14" i="9"/>
  <c r="D14" i="9" l="1"/>
  <c r="B15" i="9"/>
  <c r="D15" i="9" l="1"/>
  <c r="B16" i="9"/>
  <c r="M16" i="9"/>
  <c r="L16" i="9" l="1"/>
  <c r="K16" i="9"/>
  <c r="J16" i="9"/>
  <c r="I16" i="9"/>
  <c r="H16" i="9"/>
  <c r="G16" i="9"/>
  <c r="E16" i="9"/>
  <c r="C16" i="9"/>
  <c r="F16" i="9"/>
  <c r="D16" i="9"/>
  <c r="B17" i="9"/>
  <c r="M17" i="9"/>
  <c r="L17" i="9" l="1"/>
  <c r="K17" i="9"/>
  <c r="J17" i="9"/>
  <c r="I17" i="9"/>
  <c r="H17" i="9"/>
  <c r="G17" i="9"/>
  <c r="E17" i="9"/>
  <c r="C17" i="9"/>
  <c r="F17" i="9"/>
  <c r="D17" i="9"/>
  <c r="B18" i="9"/>
  <c r="M18" i="9"/>
  <c r="L18" i="9" l="1"/>
  <c r="K18" i="9"/>
  <c r="J18" i="9"/>
  <c r="I18" i="9"/>
  <c r="H18" i="9"/>
  <c r="G18" i="9"/>
  <c r="E18" i="9"/>
  <c r="C18" i="9"/>
  <c r="F18" i="9"/>
  <c r="D18" i="9"/>
  <c r="B19" i="9"/>
  <c r="M19" i="9"/>
  <c r="L19" i="9" l="1"/>
  <c r="K19" i="9"/>
  <c r="J19" i="9"/>
  <c r="I19" i="9"/>
  <c r="H19" i="9"/>
  <c r="G19" i="9"/>
  <c r="E19" i="9"/>
  <c r="C19" i="9"/>
  <c r="F19" i="9"/>
  <c r="D19" i="9"/>
  <c r="B20" i="9"/>
  <c r="M20" i="9"/>
  <c r="L20" i="9" l="1"/>
  <c r="K20" i="9"/>
  <c r="J20" i="9"/>
  <c r="I20" i="9"/>
  <c r="H20" i="9"/>
  <c r="G20" i="9"/>
  <c r="E20" i="9"/>
  <c r="C20" i="9"/>
  <c r="F20" i="9"/>
  <c r="D20" i="9"/>
  <c r="B21" i="9"/>
  <c r="M21" i="9"/>
  <c r="L21" i="9" l="1"/>
  <c r="K21" i="9"/>
  <c r="J21" i="9"/>
  <c r="I21" i="9"/>
  <c r="H21" i="9"/>
  <c r="G21" i="9"/>
  <c r="E21" i="9"/>
  <c r="C21" i="9"/>
  <c r="F21" i="9"/>
  <c r="D21" i="9"/>
  <c r="B22" i="9"/>
  <c r="M22" i="9"/>
  <c r="L22" i="9" l="1"/>
  <c r="K22" i="9"/>
  <c r="J22" i="9"/>
  <c r="I22" i="9"/>
  <c r="H22" i="9"/>
  <c r="G22" i="9"/>
  <c r="E22" i="9"/>
  <c r="C22" i="9"/>
  <c r="F22" i="9"/>
  <c r="D22" i="9"/>
  <c r="B23" i="9"/>
  <c r="M23" i="9"/>
  <c r="L23" i="9" l="1"/>
  <c r="K23" i="9"/>
  <c r="J23" i="9"/>
  <c r="I23" i="9"/>
  <c r="H23" i="9"/>
  <c r="G23" i="9"/>
  <c r="E23" i="9"/>
  <c r="C23" i="9"/>
  <c r="F23" i="9"/>
  <c r="D23" i="9"/>
  <c r="R17" i="6"/>
  <c r="AD17" i="6"/>
  <c r="W35" i="6"/>
  <c r="B35" i="6"/>
  <c r="AL5" i="6" s="1"/>
  <c r="G17" i="6"/>
  <c r="G16" i="6"/>
  <c r="G15" i="6"/>
  <c r="E18" i="6"/>
  <c r="E16" i="6"/>
  <c r="O16" i="6" s="1"/>
  <c r="E17" i="6"/>
  <c r="I17" i="6" s="1"/>
  <c r="E15" i="6"/>
  <c r="X15" i="6" s="1"/>
  <c r="R18" i="6" l="1"/>
  <c r="AG17" i="6"/>
  <c r="AA17" i="6"/>
  <c r="X17" i="6"/>
  <c r="U17" i="6"/>
  <c r="L18" i="6"/>
  <c r="O18" i="6"/>
  <c r="O17" i="6"/>
  <c r="L17" i="6"/>
  <c r="I18" i="6"/>
  <c r="AG18" i="6"/>
  <c r="AD18" i="6"/>
  <c r="AA18" i="6"/>
  <c r="X18" i="6"/>
  <c r="U18" i="6"/>
  <c r="L16" i="6"/>
  <c r="L15" i="6"/>
  <c r="U15" i="6"/>
  <c r="R15" i="6"/>
  <c r="AD16" i="6"/>
  <c r="I15" i="6"/>
  <c r="AA16" i="6"/>
  <c r="AG15" i="6"/>
  <c r="X16" i="6"/>
  <c r="AD15" i="6"/>
  <c r="U16" i="6"/>
  <c r="AA15" i="6"/>
  <c r="R16" i="6"/>
  <c r="O15" i="6"/>
  <c r="I16" i="6"/>
  <c r="AG16" i="6"/>
  <c r="AJ17" i="6" l="1"/>
  <c r="AG19" i="6"/>
  <c r="AJ18" i="6"/>
  <c r="I19" i="6"/>
  <c r="C4" i="9"/>
  <c r="I4" i="9"/>
  <c r="D4" i="9"/>
  <c r="J4" i="9"/>
  <c r="E4" i="9"/>
  <c r="X19" i="10" l="1"/>
  <c r="X27" i="10"/>
  <c r="X20" i="10"/>
  <c r="X21" i="10"/>
  <c r="X26" i="10"/>
  <c r="X22" i="10"/>
  <c r="X25" i="10"/>
  <c r="X23" i="10"/>
  <c r="X24" i="10"/>
  <c r="X16" i="10"/>
  <c r="X17" i="10"/>
  <c r="X10" i="10"/>
  <c r="X5" i="10"/>
  <c r="X8" i="10"/>
  <c r="X12" i="10"/>
  <c r="X14" i="10"/>
  <c r="X6" i="10"/>
  <c r="X7" i="10"/>
  <c r="X9" i="10"/>
  <c r="X11" i="10"/>
  <c r="X13" i="10"/>
  <c r="X15" i="10"/>
  <c r="T19" i="10"/>
  <c r="T20" i="10"/>
  <c r="T21" i="10"/>
  <c r="T27" i="10"/>
  <c r="T22" i="10"/>
  <c r="T23" i="10"/>
  <c r="T24" i="10"/>
  <c r="T25" i="10"/>
  <c r="T26" i="10"/>
  <c r="T16" i="10"/>
  <c r="T5" i="10"/>
  <c r="T17" i="10"/>
  <c r="T9" i="10"/>
  <c r="T11" i="10"/>
  <c r="T15" i="10"/>
  <c r="T6" i="10"/>
  <c r="T13" i="10"/>
  <c r="T7" i="10"/>
  <c r="T8" i="10"/>
  <c r="T10" i="10"/>
  <c r="T12" i="10"/>
  <c r="T14" i="10"/>
  <c r="X19" i="6"/>
  <c r="O19" i="6"/>
  <c r="U19" i="6"/>
  <c r="L19" i="6"/>
  <c r="AD19" i="6"/>
  <c r="AA19" i="6"/>
  <c r="AJ15" i="6"/>
  <c r="AJ16" i="6"/>
  <c r="R19" i="6"/>
  <c r="G4" i="9"/>
  <c r="H4" i="9"/>
  <c r="AJ19" i="6" l="1"/>
  <c r="K4" i="9"/>
  <c r="AH12" i="6" l="1"/>
  <c r="L4" i="9"/>
  <c r="X4" i="10" l="1"/>
  <c r="T4" i="10"/>
  <c r="X18" i="10"/>
  <c r="T18" i="10"/>
  <c r="F4" i="9"/>
  <c r="X28" i="10" l="1"/>
  <c r="P22" i="2" s="1"/>
  <c r="B7" i="5" s="1"/>
  <c r="T28" i="10"/>
</calcChain>
</file>

<file path=xl/sharedStrings.xml><?xml version="1.0" encoding="utf-8"?>
<sst xmlns="http://schemas.openxmlformats.org/spreadsheetml/2006/main" count="773" uniqueCount="198">
  <si>
    <t>様式第１号（第５条関係）</t>
  </si>
  <si>
    <t>伊賀市介護保険サービス事業者等安定運営支援金交付申請書兼請求書</t>
  </si>
  <si>
    <t>伊賀市長様</t>
  </si>
  <si>
    <r>
      <t>法人所在地</t>
    </r>
    <r>
      <rPr>
        <u/>
        <sz val="12"/>
        <color theme="1"/>
        <rFont val="ＭＳ 明朝"/>
        <family val="1"/>
        <charset val="128"/>
      </rPr>
      <t>　　　　　　　　　　　　　　　　　　　</t>
    </r>
  </si>
  <si>
    <r>
      <t>法人名</t>
    </r>
    <r>
      <rPr>
        <u/>
        <sz val="12"/>
        <color theme="1"/>
        <rFont val="ＭＳ 明朝"/>
        <family val="1"/>
        <charset val="128"/>
      </rPr>
      <t>　　　　　　　　　　　　　　　　　　　</t>
    </r>
  </si>
  <si>
    <t>※本人の署名がない場合は、記名押印ください。</t>
  </si>
  <si>
    <t>申請に関する担当者</t>
  </si>
  <si>
    <r>
      <t>職名・氏名</t>
    </r>
    <r>
      <rPr>
        <u/>
        <sz val="12"/>
        <color theme="1"/>
        <rFont val="ＭＳ 明朝"/>
        <family val="1"/>
        <charset val="128"/>
      </rPr>
      <t>　　　　　　　　　　　　　　　　　　　</t>
    </r>
  </si>
  <si>
    <r>
      <t>電話番号</t>
    </r>
    <r>
      <rPr>
        <u/>
        <sz val="12"/>
        <color theme="1"/>
        <rFont val="ＭＳ 明朝"/>
        <family val="1"/>
        <charset val="128"/>
      </rPr>
      <t>　　　　　　　　　　　　　　　　　　　</t>
    </r>
  </si>
  <si>
    <r>
      <t>【振込口座】</t>
    </r>
    <r>
      <rPr>
        <sz val="11"/>
        <color rgb="FF000000"/>
        <rFont val="ＭＳ 明朝"/>
        <family val="1"/>
        <charset val="128"/>
      </rPr>
      <t>（※申請者の口座とします。）</t>
    </r>
  </si>
  <si>
    <t>金融機関名</t>
  </si>
  <si>
    <t>支店名</t>
  </si>
  <si>
    <t>種別</t>
  </si>
  <si>
    <t>口座番号</t>
  </si>
  <si>
    <t>交付決定日</t>
  </si>
  <si>
    <t>様式第２号（第５条関係）</t>
  </si>
  <si>
    <t>円</t>
  </si>
  <si>
    <t>R7.6</t>
  </si>
  <si>
    <t>R7.7</t>
  </si>
  <si>
    <t>R7.8</t>
  </si>
  <si>
    <t>R7.9</t>
  </si>
  <si>
    <t>R7.10</t>
  </si>
  <si>
    <t>R7.11</t>
  </si>
  <si>
    <t>R7.12</t>
  </si>
  <si>
    <t>ガス</t>
  </si>
  <si>
    <t>様式第３号（第５条関係）</t>
  </si>
  <si>
    <t>誓　　約　　書</t>
  </si>
  <si>
    <t>様式第４号（第５条関係）</t>
  </si>
  <si>
    <t>法　人　名</t>
  </si>
  <si>
    <t>申請年月日</t>
  </si>
  <si>
    <t>申　請　額</t>
  </si>
  <si>
    <t>役員等の状況</t>
  </si>
  <si>
    <t>シメイ</t>
  </si>
  <si>
    <t>氏名</t>
  </si>
  <si>
    <t>生年月日</t>
  </si>
  <si>
    <t>性別</t>
  </si>
  <si>
    <t>備考</t>
  </si>
  <si>
    <t>（氏名の異体字など）</t>
  </si>
  <si>
    <t>元号</t>
  </si>
  <si>
    <t>年</t>
  </si>
  <si>
    <t>月</t>
  </si>
  <si>
    <t>日</t>
  </si>
  <si>
    <t>(例)ﾊｯﾄﾘ ｼｭｳｿﾞｳ</t>
  </si>
  <si>
    <t>服部　修造</t>
  </si>
  <si>
    <t>S</t>
  </si>
  <si>
    <t>M</t>
  </si>
  <si>
    <t>役員等調書</t>
    <phoneticPr fontId="27"/>
  </si>
  <si>
    <t>円</t>
    <rPh sb="0" eb="1">
      <t>エン</t>
    </rPh>
    <phoneticPr fontId="27"/>
  </si>
  <si>
    <t>T</t>
    <phoneticPr fontId="27"/>
  </si>
  <si>
    <t>S</t>
    <phoneticPr fontId="27"/>
  </si>
  <si>
    <t>H</t>
    <phoneticPr fontId="27"/>
  </si>
  <si>
    <t>元号</t>
    <rPh sb="0" eb="2">
      <t>ゲンゴウ</t>
    </rPh>
    <phoneticPr fontId="27"/>
  </si>
  <si>
    <t>性別</t>
    <rPh sb="0" eb="2">
      <t>セイベツ</t>
    </rPh>
    <phoneticPr fontId="27"/>
  </si>
  <si>
    <t>M</t>
    <phoneticPr fontId="27"/>
  </si>
  <si>
    <t>F</t>
    <phoneticPr fontId="27"/>
  </si>
  <si>
    <t>　今回の伊賀市介護保険サービス事業者等安定運営支援金の交付申請にあたり、以下の項目についてすべて誓約します。</t>
    <phoneticPr fontId="27"/>
  </si>
  <si>
    <t>　万一、誓約した内容に偽りがあった場合は、不当に受け取った支援金を伊賀市に速やかに返還します。</t>
    <phoneticPr fontId="27"/>
  </si>
  <si>
    <t>事業所・施設の状況</t>
    <rPh sb="0" eb="3">
      <t>ジギョウショ</t>
    </rPh>
    <rPh sb="4" eb="6">
      <t>シセツ</t>
    </rPh>
    <rPh sb="7" eb="9">
      <t>ジョウキョウ</t>
    </rPh>
    <phoneticPr fontId="27"/>
  </si>
  <si>
    <t>サービス種別</t>
    <rPh sb="4" eb="6">
      <t>シュベツ</t>
    </rPh>
    <phoneticPr fontId="32"/>
  </si>
  <si>
    <t>＜積算内訳＞</t>
    <phoneticPr fontId="32"/>
  </si>
  <si>
    <t>申請額</t>
    <rPh sb="0" eb="3">
      <t>シンセイガク</t>
    </rPh>
    <phoneticPr fontId="32"/>
  </si>
  <si>
    <t>基準単価</t>
    <rPh sb="0" eb="2">
      <t>キジュン</t>
    </rPh>
    <rPh sb="2" eb="4">
      <t>タンカ</t>
    </rPh>
    <phoneticPr fontId="32"/>
  </si>
  <si>
    <t>R7.4</t>
    <phoneticPr fontId="32"/>
  </si>
  <si>
    <t>R7.5</t>
    <phoneticPr fontId="32"/>
  </si>
  <si>
    <t>所要額</t>
    <rPh sb="0" eb="2">
      <t>ショヨウ</t>
    </rPh>
    <rPh sb="2" eb="3">
      <t>ガク</t>
    </rPh>
    <phoneticPr fontId="32"/>
  </si>
  <si>
    <t>ガソリン</t>
    <phoneticPr fontId="32"/>
  </si>
  <si>
    <t>/月/台</t>
    <rPh sb="1" eb="2">
      <t>ツキ</t>
    </rPh>
    <rPh sb="3" eb="4">
      <t>ダイ</t>
    </rPh>
    <phoneticPr fontId="32"/>
  </si>
  <si>
    <t>計</t>
    <rPh sb="0" eb="1">
      <t>ケイ</t>
    </rPh>
    <phoneticPr fontId="32"/>
  </si>
  <si>
    <t>地名</t>
    <rPh sb="0" eb="2">
      <t>チメイ</t>
    </rPh>
    <phoneticPr fontId="32"/>
  </si>
  <si>
    <t>分類番号</t>
    <rPh sb="0" eb="4">
      <t>ブンルイバンゴウ</t>
    </rPh>
    <phoneticPr fontId="32"/>
  </si>
  <si>
    <t>ひらがな</t>
    <phoneticPr fontId="32"/>
  </si>
  <si>
    <t>一連指定番号</t>
    <rPh sb="0" eb="2">
      <t>イチレン</t>
    </rPh>
    <rPh sb="2" eb="4">
      <t>シテイ</t>
    </rPh>
    <rPh sb="4" eb="6">
      <t>バンゴウ</t>
    </rPh>
    <phoneticPr fontId="32"/>
  </si>
  <si>
    <t>例</t>
    <rPh sb="0" eb="1">
      <t>レイ</t>
    </rPh>
    <phoneticPr fontId="32"/>
  </si>
  <si>
    <t>三重</t>
    <rPh sb="0" eb="2">
      <t>ミエ</t>
    </rPh>
    <phoneticPr fontId="32"/>
  </si>
  <si>
    <t>み</t>
    <phoneticPr fontId="32"/>
  </si>
  <si>
    <t>－</t>
    <phoneticPr fontId="32"/>
  </si>
  <si>
    <t>え</t>
    <phoneticPr fontId="32"/>
  </si>
  <si>
    <t>確　認　事　項</t>
    <rPh sb="0" eb="1">
      <t>カク</t>
    </rPh>
    <rPh sb="2" eb="3">
      <t>ニン</t>
    </rPh>
    <rPh sb="4" eb="5">
      <t>コト</t>
    </rPh>
    <rPh sb="6" eb="7">
      <t>コウ</t>
    </rPh>
    <phoneticPr fontId="32"/>
  </si>
  <si>
    <t>　サービス種別・申請金額等の申請内容に相違ない。</t>
    <phoneticPr fontId="32"/>
  </si>
  <si>
    <t>訪問入浴介護事業所</t>
  </si>
  <si>
    <t>訪問看護事業所</t>
  </si>
  <si>
    <t>定期巡回・随時対応型訪問介護看護事業所</t>
  </si>
  <si>
    <t>夜間対応型訪問介護事業所</t>
  </si>
  <si>
    <t>居宅介護支援事業所</t>
  </si>
  <si>
    <t>通所介護事業所</t>
  </si>
  <si>
    <t>地域密着型通所介護事業所</t>
  </si>
  <si>
    <t>認知症対応型通所介護事業所</t>
  </si>
  <si>
    <t>通所リハビリテーション事業所</t>
  </si>
  <si>
    <t>小規模多機能型居宅介護事業所</t>
  </si>
  <si>
    <t>看護小規模多機能型居宅介護事業所</t>
  </si>
  <si>
    <t>介護老人福祉施設</t>
  </si>
  <si>
    <t>地域密着型介護老人福祉施設</t>
  </si>
  <si>
    <t>介護老人保健施設</t>
  </si>
  <si>
    <t>認知症対応型共同生活介護事業所</t>
  </si>
  <si>
    <t>特定施設入居者生活介護事業所（養護老人ホーム・軽費老人ホームを除く）</t>
  </si>
  <si>
    <t>短期入所生活介護事業所</t>
  </si>
  <si>
    <t>短期入所療養介護事業所</t>
  </si>
  <si>
    <t>養護老人ホーム</t>
  </si>
  <si>
    <t>軽費老人ホーム</t>
  </si>
  <si>
    <t>事業所・施設の名称</t>
    <rPh sb="0" eb="3">
      <t>ジギョウショ</t>
    </rPh>
    <rPh sb="4" eb="6">
      <t>シセツ</t>
    </rPh>
    <rPh sb="7" eb="9">
      <t>メイショウ</t>
    </rPh>
    <phoneticPr fontId="27"/>
  </si>
  <si>
    <t>フリガナ</t>
    <phoneticPr fontId="27"/>
  </si>
  <si>
    <t>サービス種別</t>
    <rPh sb="4" eb="6">
      <t>シュベツ</t>
    </rPh>
    <phoneticPr fontId="27"/>
  </si>
  <si>
    <t>事業所・施設の所在地</t>
    <rPh sb="0" eb="3">
      <t>ジギョウショ</t>
    </rPh>
    <rPh sb="4" eb="6">
      <t>シセツ</t>
    </rPh>
    <rPh sb="7" eb="10">
      <t>ショザイチ</t>
    </rPh>
    <phoneticPr fontId="27"/>
  </si>
  <si>
    <t>〒</t>
    <phoneticPr fontId="27"/>
  </si>
  <si>
    <t>⁻</t>
    <phoneticPr fontId="27"/>
  </si>
  <si>
    <t>台</t>
    <rPh sb="0" eb="1">
      <t>ダイ</t>
    </rPh>
    <phoneticPr fontId="27"/>
  </si>
  <si>
    <t>人</t>
    <rPh sb="0" eb="1">
      <t>ニン</t>
    </rPh>
    <phoneticPr fontId="27"/>
  </si>
  <si>
    <t>車両の
所有台数</t>
    <rPh sb="0" eb="2">
      <t>シャリョウ</t>
    </rPh>
    <rPh sb="4" eb="8">
      <t>ショユウダイスウ</t>
    </rPh>
    <phoneticPr fontId="27"/>
  </si>
  <si>
    <t>定員</t>
    <rPh sb="0" eb="2">
      <t>テイイン</t>
    </rPh>
    <phoneticPr fontId="27"/>
  </si>
  <si>
    <t>連絡先</t>
    <rPh sb="0" eb="3">
      <t>レンラクサキ</t>
    </rPh>
    <phoneticPr fontId="27"/>
  </si>
  <si>
    <t>管理者の氏名</t>
    <rPh sb="0" eb="3">
      <t>カンリシャ</t>
    </rPh>
    <rPh sb="4" eb="6">
      <t>シメイ</t>
    </rPh>
    <phoneticPr fontId="27"/>
  </si>
  <si>
    <t>電話番号</t>
    <rPh sb="0" eb="4">
      <t>デンワバンゴウ</t>
    </rPh>
    <phoneticPr fontId="27"/>
  </si>
  <si>
    <t>e-mail</t>
    <phoneticPr fontId="27"/>
  </si>
  <si>
    <t>円</t>
    <rPh sb="0" eb="1">
      <t>エン</t>
    </rPh>
    <phoneticPr fontId="27"/>
  </si>
  <si>
    <t>事業所番号</t>
    <rPh sb="0" eb="3">
      <t>ジギョウショ</t>
    </rPh>
    <rPh sb="3" eb="5">
      <t>バンゴウ</t>
    </rPh>
    <phoneticPr fontId="27"/>
  </si>
  <si>
    <t>事業所・施設におけるガス使用状況(〇か×)</t>
    <rPh sb="0" eb="3">
      <t>ジギョウショ</t>
    </rPh>
    <rPh sb="4" eb="6">
      <t>シセツ</t>
    </rPh>
    <rPh sb="12" eb="14">
      <t>シヨウ</t>
    </rPh>
    <rPh sb="14" eb="16">
      <t>ジョウキョウ</t>
    </rPh>
    <phoneticPr fontId="32"/>
  </si>
  <si>
    <t>事業所・施設における食材費負担状況(〇か×)</t>
    <rPh sb="0" eb="3">
      <t>ジギョウショ</t>
    </rPh>
    <rPh sb="4" eb="6">
      <t>シセツ</t>
    </rPh>
    <rPh sb="10" eb="12">
      <t>ショクザイ</t>
    </rPh>
    <rPh sb="12" eb="13">
      <t>ヒ</t>
    </rPh>
    <rPh sb="13" eb="15">
      <t>フタン</t>
    </rPh>
    <rPh sb="15" eb="17">
      <t>ジョウキョウ</t>
    </rPh>
    <phoneticPr fontId="32"/>
  </si>
  <si>
    <t>サービス提供
（〇か×を入力→）</t>
    <rPh sb="4" eb="6">
      <t>テイキョウ</t>
    </rPh>
    <rPh sb="12" eb="14">
      <t>ニュウリョク</t>
    </rPh>
    <phoneticPr fontId="32"/>
  </si>
  <si>
    <t>電　気</t>
    <rPh sb="0" eb="1">
      <t>デン</t>
    </rPh>
    <rPh sb="2" eb="3">
      <t>キ</t>
    </rPh>
    <phoneticPr fontId="32"/>
  </si>
  <si>
    <t>ガ　ス</t>
    <phoneticPr fontId="32"/>
  </si>
  <si>
    <t>食　材</t>
    <rPh sb="0" eb="1">
      <t>ショク</t>
    </rPh>
    <rPh sb="2" eb="3">
      <t>ザイ</t>
    </rPh>
    <phoneticPr fontId="32"/>
  </si>
  <si>
    <t>車両のナンバー等を入力してください。ナンバーは右詰めで入力してください。</t>
  </si>
  <si>
    <t>＜所有する車両一覧＞</t>
    <rPh sb="1" eb="3">
      <t>ショユウ</t>
    </rPh>
    <rPh sb="5" eb="7">
      <t>シャリョウ</t>
    </rPh>
    <rPh sb="7" eb="9">
      <t>イチラン</t>
    </rPh>
    <phoneticPr fontId="3"/>
  </si>
  <si>
    <t>　この支援金と対象経費を重複して、伊賀市障害福祉サービス等事業者等安定運営支援金を受けていない。</t>
    <rPh sb="3" eb="5">
      <t>シエン</t>
    </rPh>
    <rPh sb="17" eb="20">
      <t>イガシ</t>
    </rPh>
    <rPh sb="20" eb="22">
      <t>ショウガイ</t>
    </rPh>
    <rPh sb="32" eb="33">
      <t>トウ</t>
    </rPh>
    <rPh sb="33" eb="35">
      <t>アンテイ</t>
    </rPh>
    <rPh sb="35" eb="37">
      <t>ウンエイ</t>
    </rPh>
    <rPh sb="37" eb="40">
      <t>シエンキン</t>
    </rPh>
    <phoneticPr fontId="32"/>
  </si>
  <si>
    <t>　この支援金に係る収入及び支出等に係る証拠書類を５年間（令和13年３月末日まで）適切に整備保管する。</t>
    <phoneticPr fontId="32"/>
  </si>
  <si>
    <t>事業所・施設別個票</t>
    <rPh sb="0" eb="3">
      <t>ジギョウショ</t>
    </rPh>
    <rPh sb="4" eb="9">
      <t>シセツベツコヒョウ</t>
    </rPh>
    <phoneticPr fontId="27"/>
  </si>
  <si>
    <t>電気</t>
    <rPh sb="0" eb="2">
      <t>デンキ</t>
    </rPh>
    <phoneticPr fontId="3"/>
  </si>
  <si>
    <t>食材</t>
    <rPh sb="0" eb="2">
      <t>ショクザイ</t>
    </rPh>
    <phoneticPr fontId="3"/>
  </si>
  <si>
    <t>燃油</t>
    <rPh sb="0" eb="2">
      <t>ネンユ</t>
    </rPh>
    <phoneticPr fontId="3"/>
  </si>
  <si>
    <t>訪問介護事業所</t>
    <rPh sb="0" eb="2">
      <t>ホウモン</t>
    </rPh>
    <phoneticPr fontId="3"/>
  </si>
  <si>
    <t>/月/事業所</t>
    <rPh sb="1" eb="2">
      <t>ツキ</t>
    </rPh>
    <rPh sb="3" eb="6">
      <t>ジギョウショ</t>
    </rPh>
    <phoneticPr fontId="3"/>
  </si>
  <si>
    <t>福祉用具貸与事業所</t>
    <rPh sb="0" eb="4">
      <t>フクシヨウグ</t>
    </rPh>
    <rPh sb="4" eb="6">
      <t>タイヨ</t>
    </rPh>
    <rPh sb="6" eb="9">
      <t>ジギョウショ</t>
    </rPh>
    <phoneticPr fontId="3"/>
  </si>
  <si>
    <t>特定福祉用具販売事業所</t>
    <rPh sb="2" eb="4">
      <t>フクシ</t>
    </rPh>
    <rPh sb="4" eb="6">
      <t>ヨウグ</t>
    </rPh>
    <rPh sb="6" eb="8">
      <t>ハンバイ</t>
    </rPh>
    <rPh sb="8" eb="11">
      <t>ジギョウショ</t>
    </rPh>
    <phoneticPr fontId="3"/>
  </si>
  <si>
    <t>/月/定員</t>
    <rPh sb="1" eb="2">
      <t>ツキ</t>
    </rPh>
    <rPh sb="3" eb="5">
      <t>テイイン</t>
    </rPh>
    <phoneticPr fontId="3"/>
  </si>
  <si>
    <t>サービス付き高齢者向け住宅</t>
    <rPh sb="4" eb="5">
      <t>ツ</t>
    </rPh>
    <rPh sb="6" eb="10">
      <t>コウレイシャム</t>
    </rPh>
    <rPh sb="11" eb="13">
      <t>ジュウタク</t>
    </rPh>
    <phoneticPr fontId="27"/>
  </si>
  <si>
    <t>（単位:円）</t>
    <phoneticPr fontId="32"/>
  </si>
  <si>
    <t>No.</t>
    <phoneticPr fontId="32"/>
  </si>
  <si>
    <t>事業所・施設名</t>
    <rPh sb="0" eb="3">
      <t>ジギョウショ</t>
    </rPh>
    <rPh sb="4" eb="7">
      <t>シセツメイ</t>
    </rPh>
    <phoneticPr fontId="32"/>
  </si>
  <si>
    <t>介護保険
事業所番号</t>
    <rPh sb="0" eb="2">
      <t>カイゴ</t>
    </rPh>
    <rPh sb="2" eb="4">
      <t>ホケン</t>
    </rPh>
    <rPh sb="5" eb="8">
      <t>ジギョウショ</t>
    </rPh>
    <rPh sb="8" eb="10">
      <t>バンゴウ</t>
    </rPh>
    <phoneticPr fontId="32"/>
  </si>
  <si>
    <t>代表となる法人名</t>
    <phoneticPr fontId="32"/>
  </si>
  <si>
    <t>所要額計</t>
    <rPh sb="0" eb="3">
      <t>ショヨウガク</t>
    </rPh>
    <rPh sb="3" eb="4">
      <t>ケイ</t>
    </rPh>
    <phoneticPr fontId="32"/>
  </si>
  <si>
    <t>申請方法</t>
    <rPh sb="0" eb="2">
      <t>シンセイ</t>
    </rPh>
    <rPh sb="2" eb="4">
      <t>ホウホウ</t>
    </rPh>
    <phoneticPr fontId="32"/>
  </si>
  <si>
    <t>介護サービス事業所・施設における物価高騰対策支援補助金</t>
    <rPh sb="16" eb="18">
      <t>ブッカ</t>
    </rPh>
    <rPh sb="18" eb="20">
      <t>コウトウ</t>
    </rPh>
    <rPh sb="20" eb="22">
      <t>タイサク</t>
    </rPh>
    <rPh sb="24" eb="27">
      <t>ホジョキン</t>
    </rPh>
    <phoneticPr fontId="32"/>
  </si>
  <si>
    <t>事業所･施設数</t>
    <rPh sb="0" eb="3">
      <t>ジギョウショ</t>
    </rPh>
    <rPh sb="4" eb="6">
      <t>シセツ</t>
    </rPh>
    <rPh sb="6" eb="7">
      <t>スウ</t>
    </rPh>
    <phoneticPr fontId="32"/>
  </si>
  <si>
    <t>か所</t>
    <rPh sb="1" eb="2">
      <t>ショ</t>
    </rPh>
    <phoneticPr fontId="32"/>
  </si>
  <si>
    <t>合　　計</t>
    <rPh sb="0" eb="1">
      <t>ゴウ</t>
    </rPh>
    <rPh sb="3" eb="4">
      <t>ケイ</t>
    </rPh>
    <phoneticPr fontId="32"/>
  </si>
  <si>
    <t>所要額
（電気）</t>
    <rPh sb="0" eb="3">
      <t>ショヨウガク</t>
    </rPh>
    <rPh sb="5" eb="7">
      <t>デンキ</t>
    </rPh>
    <phoneticPr fontId="32"/>
  </si>
  <si>
    <t>所要額
（ガス）</t>
    <rPh sb="0" eb="3">
      <t>ショヨウガク</t>
    </rPh>
    <phoneticPr fontId="32"/>
  </si>
  <si>
    <t>所要額
（食材）</t>
    <rPh sb="0" eb="3">
      <t>ショヨウガク</t>
    </rPh>
    <rPh sb="5" eb="7">
      <t>ショクザイ</t>
    </rPh>
    <phoneticPr fontId="32"/>
  </si>
  <si>
    <r>
      <t xml:space="preserve">所要額
</t>
    </r>
    <r>
      <rPr>
        <sz val="8"/>
        <color theme="1"/>
        <rFont val="メイリオ"/>
        <family val="3"/>
        <charset val="128"/>
      </rPr>
      <t>（ガソリン）</t>
    </r>
    <rPh sb="0" eb="3">
      <t>ショヨウガク</t>
    </rPh>
    <phoneticPr fontId="32"/>
  </si>
  <si>
    <t>代表者役職・氏名</t>
    <phoneticPr fontId="27"/>
  </si>
  <si>
    <t xml:space="preserve">申請者 </t>
    <phoneticPr fontId="27"/>
  </si>
  <si>
    <t>　</t>
    <phoneticPr fontId="27"/>
  </si>
  <si>
    <t>　伊賀市介護保険サービス事業者等安定運営支援金の交付を受けたいので、伊賀市介護保険サービス事業者等安定運営支援金交付要綱第５条の規定により申請します。
　※この申請書は、伊賀市において交付決定をした後は、交付決定日をもって請求日とし、支援金の請求書として取り扱います。</t>
    <phoneticPr fontId="27"/>
  </si>
  <si>
    <t>支援金交付申請額　　　</t>
    <phoneticPr fontId="27"/>
  </si>
  <si>
    <t>金</t>
    <rPh sb="0" eb="1">
      <t>キン</t>
    </rPh>
    <phoneticPr fontId="27"/>
  </si>
  <si>
    <r>
      <t xml:space="preserve">口座名義人（カナ）
</t>
    </r>
    <r>
      <rPr>
        <sz val="10"/>
        <color rgb="FF000000"/>
        <rFont val="ＭＳ 明朝"/>
        <family val="1"/>
        <charset val="128"/>
      </rPr>
      <t>（通帳の表記に合わせてください。）</t>
    </r>
    <rPh sb="11" eb="13">
      <t>ツウチョウ</t>
    </rPh>
    <rPh sb="14" eb="16">
      <t>ヒョウキ</t>
    </rPh>
    <rPh sb="17" eb="18">
      <t>ア</t>
    </rPh>
    <phoneticPr fontId="27"/>
  </si>
  <si>
    <t>ゆうちょ銀行</t>
    <rPh sb="4" eb="6">
      <t>ギンコウ</t>
    </rPh>
    <phoneticPr fontId="27"/>
  </si>
  <si>
    <t>通帳記号</t>
    <rPh sb="0" eb="4">
      <t>ツウチョウキゴウ</t>
    </rPh>
    <phoneticPr fontId="27"/>
  </si>
  <si>
    <t>※ゆうちょ銀行の場合は、以下の欄へご入力ください。</t>
    <rPh sb="18" eb="20">
      <t>ニュウリョク</t>
    </rPh>
    <phoneticPr fontId="27"/>
  </si>
  <si>
    <t>ゆうちょ銀行を選択された場合は、貯金通帳の見開き左上に記載された記号・番号をご入力ください。</t>
    <rPh sb="39" eb="41">
      <t>ニュウリョク</t>
    </rPh>
    <phoneticPr fontId="27"/>
  </si>
  <si>
    <t>　年　　月　　日</t>
    <phoneticPr fontId="27"/>
  </si>
  <si>
    <t>日</t>
    <rPh sb="0" eb="1">
      <t>ヒ</t>
    </rPh>
    <phoneticPr fontId="27"/>
  </si>
  <si>
    <t>月</t>
    <rPh sb="0" eb="1">
      <t>ツキ</t>
    </rPh>
    <phoneticPr fontId="27"/>
  </si>
  <si>
    <t>年</t>
    <rPh sb="0" eb="1">
      <t>ネン</t>
    </rPh>
    <phoneticPr fontId="27"/>
  </si>
  <si>
    <t>令和</t>
    <rPh sb="0" eb="2">
      <t>レイワ</t>
    </rPh>
    <phoneticPr fontId="27"/>
  </si>
  <si>
    <t>口座種別</t>
    <rPh sb="0" eb="4">
      <t>コウザシュベツ</t>
    </rPh>
    <phoneticPr fontId="27"/>
  </si>
  <si>
    <t>普通</t>
    <rPh sb="0" eb="2">
      <t>フツウ</t>
    </rPh>
    <phoneticPr fontId="27"/>
  </si>
  <si>
    <t>当座</t>
    <rPh sb="0" eb="2">
      <t>トウザ</t>
    </rPh>
    <phoneticPr fontId="27"/>
  </si>
  <si>
    <r>
      <t>【振込口座】</t>
    </r>
    <r>
      <rPr>
        <sz val="11"/>
        <color rgb="FF000000"/>
        <rFont val="ＭＳ 明朝"/>
        <family val="1"/>
        <charset val="128"/>
      </rPr>
      <t>（※申請者（法人）の口座とします。）</t>
    </r>
    <rPh sb="12" eb="14">
      <t>ホウジン</t>
    </rPh>
    <phoneticPr fontId="27"/>
  </si>
  <si>
    <r>
      <t>法人所在地　</t>
    </r>
    <r>
      <rPr>
        <u/>
        <sz val="12"/>
        <color theme="1"/>
        <rFont val="ＭＳ 明朝"/>
        <family val="1"/>
        <charset val="128"/>
      </rPr>
      <t>　　　　　　　　　　　　　　　　　　　</t>
    </r>
    <phoneticPr fontId="27"/>
  </si>
  <si>
    <t>代表者役職・氏名</t>
    <rPh sb="0" eb="3">
      <t>ダイヒョウシャ</t>
    </rPh>
    <rPh sb="3" eb="5">
      <t>ヤクショク</t>
    </rPh>
    <rPh sb="6" eb="8">
      <t>シメイ</t>
    </rPh>
    <phoneticPr fontId="27"/>
  </si>
  <si>
    <r>
      <t>法人名</t>
    </r>
    <r>
      <rPr>
        <u/>
        <sz val="12"/>
        <color theme="1"/>
        <rFont val="ＭＳ 明朝"/>
        <family val="1"/>
        <charset val="128"/>
      </rPr>
      <t>　　　　　　　　　　　　　　　　　　　</t>
    </r>
    <phoneticPr fontId="27"/>
  </si>
  <si>
    <t>手順</t>
    <rPh sb="0" eb="2">
      <t>テジュン</t>
    </rPh>
    <phoneticPr fontId="32"/>
  </si>
  <si>
    <t>申請する法人（法人本部）の作業</t>
    <rPh sb="0" eb="2">
      <t>シンセイ</t>
    </rPh>
    <rPh sb="4" eb="6">
      <t>ホウジン</t>
    </rPh>
    <rPh sb="7" eb="9">
      <t>ホウジン</t>
    </rPh>
    <rPh sb="9" eb="11">
      <t>ホンブ</t>
    </rPh>
    <rPh sb="13" eb="15">
      <t>サギョウ</t>
    </rPh>
    <phoneticPr fontId="32"/>
  </si>
  <si>
    <t>各事業所から回収した個票の入力内容を確認し、未入力のセルがないか確認する。</t>
    <rPh sb="0" eb="1">
      <t>カク</t>
    </rPh>
    <rPh sb="1" eb="4">
      <t>ジギョウショ</t>
    </rPh>
    <rPh sb="6" eb="8">
      <t>カイシュウ</t>
    </rPh>
    <rPh sb="10" eb="12">
      <t>コヒョウ</t>
    </rPh>
    <rPh sb="13" eb="15">
      <t>ニュウリョク</t>
    </rPh>
    <rPh sb="15" eb="17">
      <t>ナイヨウ</t>
    </rPh>
    <rPh sb="18" eb="20">
      <t>カクニン</t>
    </rPh>
    <rPh sb="22" eb="25">
      <t>ミニュウリョク</t>
    </rPh>
    <rPh sb="32" eb="34">
      <t>カクニン</t>
    </rPh>
    <phoneticPr fontId="32"/>
  </si>
  <si>
    <t>各事業所の個票のシート名を「個票●」（●は１からの通し番号）に修正する。</t>
    <rPh sb="0" eb="1">
      <t>カク</t>
    </rPh>
    <rPh sb="1" eb="4">
      <t>ジギョウショ</t>
    </rPh>
    <rPh sb="5" eb="7">
      <t>コヒョウ</t>
    </rPh>
    <rPh sb="11" eb="12">
      <t>メイ</t>
    </rPh>
    <rPh sb="14" eb="16">
      <t>コヒョウ</t>
    </rPh>
    <rPh sb="25" eb="26">
      <t>トオ</t>
    </rPh>
    <rPh sb="27" eb="29">
      <t>バンゴウ</t>
    </rPh>
    <rPh sb="31" eb="33">
      <t>シュウセイ</t>
    </rPh>
    <phoneticPr fontId="32"/>
  </si>
  <si>
    <t>シート名を修正した個票を一つのExcelファイルに集約する。</t>
    <rPh sb="3" eb="4">
      <t>メイ</t>
    </rPh>
    <rPh sb="5" eb="7">
      <t>シュウセイ</t>
    </rPh>
    <rPh sb="9" eb="11">
      <t>コヒョウ</t>
    </rPh>
    <rPh sb="12" eb="13">
      <t>ヒト</t>
    </rPh>
    <rPh sb="25" eb="27">
      <t>シュウヤク</t>
    </rPh>
    <phoneticPr fontId="32"/>
  </si>
  <si>
    <t>（３事業所・施設別一覧シート）に全事業所分が正しく反映されているか確認する。</t>
    <rPh sb="2" eb="5">
      <t>ジギョウショ</t>
    </rPh>
    <rPh sb="6" eb="9">
      <t>シセツベツ</t>
    </rPh>
    <rPh sb="9" eb="11">
      <t>イチラン</t>
    </rPh>
    <rPh sb="16" eb="20">
      <t>ゼンジギョウショ</t>
    </rPh>
    <rPh sb="20" eb="21">
      <t>ブン</t>
    </rPh>
    <rPh sb="22" eb="23">
      <t>タダ</t>
    </rPh>
    <rPh sb="25" eb="27">
      <t>ハンエイ</t>
    </rPh>
    <rPh sb="33" eb="35">
      <t>カクニン</t>
    </rPh>
    <phoneticPr fontId="32"/>
  </si>
  <si>
    <t>＜伊賀市介護保険サービス事業者等安定運営支援金＞</t>
    <rPh sb="1" eb="4">
      <t>イガシ</t>
    </rPh>
    <rPh sb="6" eb="8">
      <t>ホケン</t>
    </rPh>
    <rPh sb="14" eb="15">
      <t>シャ</t>
    </rPh>
    <rPh sb="15" eb="16">
      <t>トウ</t>
    </rPh>
    <rPh sb="16" eb="18">
      <t>アンテイ</t>
    </rPh>
    <rPh sb="18" eb="23">
      <t>ウンエイシエンキン</t>
    </rPh>
    <phoneticPr fontId="32"/>
  </si>
  <si>
    <t>サービス提供を行っている月は、交付申請書の個票に記載した内容と相違ありません。</t>
    <phoneticPr fontId="27"/>
  </si>
  <si>
    <t>申請を行った介護保険サービス事業所等において、ガスを使用しているため、ガス代の支援の申請を行っています。</t>
    <phoneticPr fontId="27"/>
  </si>
  <si>
    <t>申請を行った介護保険サービス事業所等において、食材費の負担をしているため、食材費の支援の申請を行っています。</t>
    <phoneticPr fontId="27"/>
  </si>
  <si>
    <t>申請を行った車両について、すべて当方が所有する車両及び当方が賃貸借契約を締結して使用している車両であって、当方が当該車両のガソリン代を負担しています。</t>
    <phoneticPr fontId="27"/>
  </si>
  <si>
    <t>〇</t>
    <phoneticPr fontId="27"/>
  </si>
  <si>
    <t>←必ず〇を選択してください。</t>
    <rPh sb="1" eb="2">
      <t>カナラ</t>
    </rPh>
    <rPh sb="5" eb="7">
      <t>センタク</t>
    </rPh>
    <phoneticPr fontId="27"/>
  </si>
  <si>
    <t>←該当する場合、〇を選択してください。</t>
    <rPh sb="1" eb="3">
      <t>ガイトウ</t>
    </rPh>
    <rPh sb="5" eb="7">
      <t>バアイ</t>
    </rPh>
    <rPh sb="10" eb="12">
      <t>センタク</t>
    </rPh>
    <phoneticPr fontId="27"/>
  </si>
  <si>
    <r>
      <t xml:space="preserve">（１申請書兼請求書）の入力内容に誤りがないか確認する。
</t>
    </r>
    <r>
      <rPr>
        <b/>
        <sz val="12"/>
        <color rgb="FFFF0000"/>
        <rFont val="メイリオ"/>
        <family val="3"/>
        <charset val="128"/>
      </rPr>
      <t>※入力内容に誤りがあった場合は、支援金を支払うことができない場合がありますので、ご注意ください。</t>
    </r>
    <rPh sb="2" eb="5">
      <t>シンセイショ</t>
    </rPh>
    <rPh sb="5" eb="6">
      <t>ケン</t>
    </rPh>
    <rPh sb="6" eb="9">
      <t>セイキュウショ</t>
    </rPh>
    <rPh sb="11" eb="13">
      <t>ニュウリョク</t>
    </rPh>
    <rPh sb="13" eb="15">
      <t>ナイヨウ</t>
    </rPh>
    <rPh sb="16" eb="17">
      <t>アヤマ</t>
    </rPh>
    <rPh sb="22" eb="24">
      <t>カクニン</t>
    </rPh>
    <rPh sb="29" eb="31">
      <t>ニュウリョク</t>
    </rPh>
    <rPh sb="31" eb="33">
      <t>ナイヨウ</t>
    </rPh>
    <rPh sb="34" eb="35">
      <t>アヤマ</t>
    </rPh>
    <rPh sb="40" eb="42">
      <t>バアイ</t>
    </rPh>
    <rPh sb="44" eb="47">
      <t>シエンキン</t>
    </rPh>
    <rPh sb="48" eb="50">
      <t>シハラ</t>
    </rPh>
    <rPh sb="58" eb="60">
      <t>バアイ</t>
    </rPh>
    <rPh sb="69" eb="71">
      <t>チュウイ</t>
    </rPh>
    <phoneticPr fontId="32"/>
  </si>
  <si>
    <r>
      <t xml:space="preserve">補助対象となっているすべての事業所の個票が揃っているか確認する。
</t>
    </r>
    <r>
      <rPr>
        <b/>
        <sz val="12"/>
        <color rgb="FFFF0000"/>
        <rFont val="メイリオ"/>
        <family val="3"/>
        <charset val="128"/>
      </rPr>
      <t>※法人でまとめて申請としていますので、申請漏れの事業所がないか充分確認してください。</t>
    </r>
    <rPh sb="0" eb="2">
      <t>ホジョ</t>
    </rPh>
    <rPh sb="2" eb="4">
      <t>タイショウ</t>
    </rPh>
    <rPh sb="14" eb="17">
      <t>ジギョウショ</t>
    </rPh>
    <rPh sb="18" eb="20">
      <t>コヒョウ</t>
    </rPh>
    <rPh sb="21" eb="22">
      <t>ソロ</t>
    </rPh>
    <rPh sb="27" eb="29">
      <t>カクニン</t>
    </rPh>
    <rPh sb="34" eb="36">
      <t>ホウジン</t>
    </rPh>
    <rPh sb="41" eb="43">
      <t>シンセイ</t>
    </rPh>
    <rPh sb="52" eb="54">
      <t>シンセイ</t>
    </rPh>
    <rPh sb="54" eb="55">
      <t>モ</t>
    </rPh>
    <rPh sb="57" eb="60">
      <t>ジギョウショ</t>
    </rPh>
    <rPh sb="64" eb="66">
      <t>ジュウブン</t>
    </rPh>
    <rPh sb="66" eb="68">
      <t>カクニン</t>
    </rPh>
    <phoneticPr fontId="32"/>
  </si>
  <si>
    <r>
      <t>伊賀市の申請様式に、三重県の「介護サービス事業所・施設における物価高騰対策支援補助金」を申請した時の様式一式（</t>
    </r>
    <r>
      <rPr>
        <b/>
        <sz val="12"/>
        <color rgb="FFFF0000"/>
        <rFont val="メイリオ"/>
        <family val="3"/>
        <charset val="128"/>
      </rPr>
      <t>様式４～６は除く</t>
    </r>
    <r>
      <rPr>
        <b/>
        <sz val="12"/>
        <color theme="1"/>
        <rFont val="メイリオ"/>
        <family val="3"/>
        <charset val="128"/>
      </rPr>
      <t>）と三重県から交付された補助金の「交付決定通知書」の写しを添えて、介護高齢福祉課へ郵送もしくは窓口へ提出する。</t>
    </r>
    <rPh sb="0" eb="3">
      <t>イガシ</t>
    </rPh>
    <rPh sb="4" eb="8">
      <t>シンセイヨウシキ</t>
    </rPh>
    <rPh sb="10" eb="13">
      <t>ミエケン</t>
    </rPh>
    <rPh sb="44" eb="46">
      <t>シンセイ</t>
    </rPh>
    <rPh sb="48" eb="49">
      <t>トキ</t>
    </rPh>
    <rPh sb="50" eb="52">
      <t>ヨウシキ</t>
    </rPh>
    <rPh sb="52" eb="54">
      <t>イッシキ</t>
    </rPh>
    <rPh sb="55" eb="57">
      <t>ヨウシキ</t>
    </rPh>
    <rPh sb="61" eb="62">
      <t>ノゾ</t>
    </rPh>
    <rPh sb="65" eb="68">
      <t>ミエケン</t>
    </rPh>
    <rPh sb="70" eb="72">
      <t>コウフ</t>
    </rPh>
    <rPh sb="75" eb="78">
      <t>ホジョキン</t>
    </rPh>
    <rPh sb="80" eb="87">
      <t>コウフケッテイツウチショ</t>
    </rPh>
    <rPh sb="89" eb="90">
      <t>ウツ</t>
    </rPh>
    <rPh sb="92" eb="93">
      <t>ソ</t>
    </rPh>
    <rPh sb="96" eb="103">
      <t>カイゴコウレイフクシカ</t>
    </rPh>
    <rPh sb="104" eb="106">
      <t>ユウソウ</t>
    </rPh>
    <rPh sb="110" eb="112">
      <t>マドグチ</t>
    </rPh>
    <rPh sb="113" eb="115">
      <t>テイシュツ</t>
    </rPh>
    <phoneticPr fontId="32"/>
  </si>
  <si>
    <r>
      <t xml:space="preserve">各シートの入力内容に誤りがないことを確認のうえ、すべての様式を印刷する。
</t>
    </r>
    <r>
      <rPr>
        <b/>
        <sz val="12"/>
        <color rgb="FFFF0000"/>
        <rFont val="メイリオ"/>
        <family val="3"/>
        <charset val="128"/>
      </rPr>
      <t>※様式第１号「申請書兼請求書」と様式第３号「誓約書」については、代表者氏名の横に押印をお願いします。</t>
    </r>
    <rPh sb="0" eb="1">
      <t>カク</t>
    </rPh>
    <rPh sb="5" eb="9">
      <t>ニュウリョクナイヨウ</t>
    </rPh>
    <rPh sb="10" eb="11">
      <t>アヤマ</t>
    </rPh>
    <rPh sb="18" eb="20">
      <t>カクニン</t>
    </rPh>
    <rPh sb="28" eb="30">
      <t>ヨウシキ</t>
    </rPh>
    <rPh sb="31" eb="33">
      <t>インサツ</t>
    </rPh>
    <rPh sb="38" eb="40">
      <t>ヨウシキ</t>
    </rPh>
    <rPh sb="40" eb="41">
      <t>ダイ</t>
    </rPh>
    <rPh sb="42" eb="43">
      <t>ゴウ</t>
    </rPh>
    <rPh sb="44" eb="47">
      <t>シンセイショ</t>
    </rPh>
    <rPh sb="47" eb="48">
      <t>ケン</t>
    </rPh>
    <rPh sb="48" eb="51">
      <t>セイキュウショ</t>
    </rPh>
    <rPh sb="53" eb="56">
      <t>ヨウシキダイ</t>
    </rPh>
    <rPh sb="57" eb="58">
      <t>ゴウ</t>
    </rPh>
    <rPh sb="59" eb="62">
      <t>セイヤクショ</t>
    </rPh>
    <rPh sb="69" eb="74">
      <t>ダイヒョウシャシメイ</t>
    </rPh>
    <rPh sb="75" eb="76">
      <t>ヨコ</t>
    </rPh>
    <rPh sb="77" eb="79">
      <t>オウイン</t>
    </rPh>
    <rPh sb="81" eb="82">
      <t>ネガ</t>
    </rPh>
    <phoneticPr fontId="32"/>
  </si>
  <si>
    <t>◆はじめに必ずお読みください。</t>
    <rPh sb="5" eb="6">
      <t>カナラ</t>
    </rPh>
    <rPh sb="8" eb="9">
      <t>ヨ</t>
    </rPh>
    <phoneticPr fontId="32"/>
  </si>
  <si>
    <t>【本申請書の使い方】</t>
    <rPh sb="1" eb="2">
      <t>ホン</t>
    </rPh>
    <rPh sb="2" eb="5">
      <t>シンセイショ</t>
    </rPh>
    <rPh sb="6" eb="7">
      <t>ツカ</t>
    </rPh>
    <rPh sb="8" eb="9">
      <t>カタ</t>
    </rPh>
    <phoneticPr fontId="32"/>
  </si>
  <si>
    <r>
      <t>本Excelを補助対象となる伊賀市内の各事業所に配布し、個票のシートの</t>
    </r>
    <r>
      <rPr>
        <b/>
        <u val="double"/>
        <sz val="14"/>
        <color theme="5" tint="-0.249977111117893"/>
        <rFont val="メイリオ"/>
        <family val="3"/>
        <charset val="128"/>
      </rPr>
      <t>オレンジ色</t>
    </r>
    <r>
      <rPr>
        <b/>
        <sz val="12"/>
        <color theme="1"/>
        <rFont val="メイリオ"/>
        <family val="3"/>
        <charset val="128"/>
      </rPr>
      <t>のセルに入力するように依頼する。</t>
    </r>
    <rPh sb="0" eb="1">
      <t>ホン</t>
    </rPh>
    <rPh sb="7" eb="9">
      <t>ホジョ</t>
    </rPh>
    <rPh sb="9" eb="11">
      <t>タイショウ</t>
    </rPh>
    <rPh sb="14" eb="18">
      <t>イガシナイ</t>
    </rPh>
    <rPh sb="19" eb="20">
      <t>カク</t>
    </rPh>
    <rPh sb="20" eb="23">
      <t>ジギョウショ</t>
    </rPh>
    <rPh sb="24" eb="26">
      <t>ハイフ</t>
    </rPh>
    <rPh sb="28" eb="30">
      <t>コヒョウ</t>
    </rPh>
    <rPh sb="39" eb="40">
      <t>イロ</t>
    </rPh>
    <rPh sb="44" eb="46">
      <t>ニュウリョク</t>
    </rPh>
    <rPh sb="51" eb="53">
      <t>イライ</t>
    </rPh>
    <phoneticPr fontId="32"/>
  </si>
  <si>
    <r>
      <t>各事業所が</t>
    </r>
    <r>
      <rPr>
        <b/>
        <u val="double"/>
        <sz val="14"/>
        <color theme="5" tint="-0.249977111117893"/>
        <rFont val="メイリオ"/>
        <family val="3"/>
        <charset val="128"/>
      </rPr>
      <t>オレンジ色</t>
    </r>
    <r>
      <rPr>
        <b/>
        <sz val="12"/>
        <color theme="1"/>
        <rFont val="メイリオ"/>
        <family val="3"/>
        <charset val="128"/>
      </rPr>
      <t>のセルに入力した個表シート（個票●）を法人本部が回収する。</t>
    </r>
    <rPh sb="0" eb="1">
      <t>カク</t>
    </rPh>
    <rPh sb="1" eb="4">
      <t>ジギョウショ</t>
    </rPh>
    <rPh sb="9" eb="10">
      <t>イロ</t>
    </rPh>
    <rPh sb="14" eb="16">
      <t>ニュウリョク</t>
    </rPh>
    <rPh sb="18" eb="20">
      <t>コヒョウ</t>
    </rPh>
    <rPh sb="24" eb="26">
      <t>コヒョウ</t>
    </rPh>
    <rPh sb="29" eb="31">
      <t>ホウジン</t>
    </rPh>
    <rPh sb="31" eb="33">
      <t>ホンブ</t>
    </rPh>
    <rPh sb="34" eb="36">
      <t>カイシュウ</t>
    </rPh>
    <phoneticPr fontId="32"/>
  </si>
  <si>
    <r>
      <t>（個票●シート）及び（３事業所・施設別一覧シート）の内容が（２【別紙】内訳一覧表）にも正しく反映されていることを確認するとともに、（１申請書兼請求書）の</t>
    </r>
    <r>
      <rPr>
        <b/>
        <u val="double"/>
        <sz val="14"/>
        <color theme="5" tint="-0.249977111117893"/>
        <rFont val="メイリオ"/>
        <family val="3"/>
        <charset val="128"/>
      </rPr>
      <t>オレンジ色</t>
    </r>
    <r>
      <rPr>
        <b/>
        <sz val="12"/>
        <color theme="1"/>
        <rFont val="メイリオ"/>
        <family val="3"/>
        <charset val="128"/>
      </rPr>
      <t>のセルに入力する。</t>
    </r>
    <rPh sb="1" eb="3">
      <t>コヒョウ</t>
    </rPh>
    <rPh sb="8" eb="9">
      <t>オヨ</t>
    </rPh>
    <rPh sb="12" eb="15">
      <t>ジギョウショ</t>
    </rPh>
    <rPh sb="16" eb="19">
      <t>シセツベツ</t>
    </rPh>
    <rPh sb="19" eb="21">
      <t>イチラン</t>
    </rPh>
    <rPh sb="26" eb="28">
      <t>ナイヨウ</t>
    </rPh>
    <rPh sb="32" eb="34">
      <t>ベッシ</t>
    </rPh>
    <rPh sb="35" eb="37">
      <t>ウチワケ</t>
    </rPh>
    <rPh sb="37" eb="40">
      <t>イチランヒョウ</t>
    </rPh>
    <rPh sb="43" eb="44">
      <t>タダ</t>
    </rPh>
    <rPh sb="46" eb="48">
      <t>ハンエイ</t>
    </rPh>
    <rPh sb="56" eb="58">
      <t>カクニン</t>
    </rPh>
    <rPh sb="67" eb="70">
      <t>シンセイショ</t>
    </rPh>
    <rPh sb="70" eb="71">
      <t>ケン</t>
    </rPh>
    <rPh sb="71" eb="74">
      <t>セイキュウショ</t>
    </rPh>
    <rPh sb="80" eb="81">
      <t>イロ</t>
    </rPh>
    <rPh sb="85" eb="87">
      <t>ニュウリョク</t>
    </rPh>
    <phoneticPr fontId="32"/>
  </si>
  <si>
    <t>【別紙１】申請内容内訳一覧表</t>
    <rPh sb="1" eb="3">
      <t>ベッシ</t>
    </rPh>
    <rPh sb="5" eb="7">
      <t>シンセイ</t>
    </rPh>
    <rPh sb="7" eb="9">
      <t>ナイヨウ</t>
    </rPh>
    <rPh sb="9" eb="14">
      <t>ウチワケイチランヒョウ</t>
    </rPh>
    <phoneticPr fontId="32"/>
  </si>
  <si>
    <t>【別紙２】事業所・施設別申請額一覧</t>
    <rPh sb="1" eb="3">
      <t>ベッシ</t>
    </rPh>
    <rPh sb="5" eb="8">
      <t>ジギョウショ</t>
    </rPh>
    <rPh sb="9" eb="11">
      <t>シセツ</t>
    </rPh>
    <rPh sb="11" eb="12">
      <t>ベツ</t>
    </rPh>
    <rPh sb="12" eb="15">
      <t>シンセイガク</t>
    </rPh>
    <rPh sb="15" eb="17">
      <t>イチラン</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</si>
</sst>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0;&quot;&quot;"/>
    <numFmt numFmtId="178" formatCode="#,##0_ "/>
  </numFmts>
  <fonts count="7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sz val="11"/>
      <color theme="1"/>
      <name val="ＭＳ 明朝"/>
      <family val="1"/>
      <charset val="128"/>
    </font>
    <font>
      <u/>
      <sz val="12"/>
      <color theme="1"/>
      <name val="ＭＳ 明朝"/>
      <family val="1"/>
      <charset val="128"/>
    </font>
    <font>
      <sz val="9"/>
      <color theme="1"/>
      <name val="ＭＳ 明朝"/>
      <family val="1"/>
      <charset val="128"/>
    </font>
    <font>
      <sz val="12"/>
      <color rgb="FF000000"/>
      <name val="ＭＳ 明朝"/>
      <family val="1"/>
      <charset val="128"/>
    </font>
    <font>
      <sz val="11"/>
      <color rgb="FF000000"/>
      <name val="ＭＳ 明朝"/>
      <family val="1"/>
      <charset val="128"/>
    </font>
    <font>
      <sz val="10"/>
      <color theme="1"/>
      <name val="Century"/>
      <family val="1"/>
    </font>
    <font>
      <sz val="9"/>
      <color rgb="FF000000"/>
      <name val="ＭＳ 明朝"/>
      <family val="1"/>
      <charset val="128"/>
    </font>
    <font>
      <sz val="10.5"/>
      <color rgb="FF000000"/>
      <name val="ＭＳ 明朝"/>
      <family val="1"/>
      <charset val="128"/>
    </font>
    <font>
      <sz val="6"/>
      <name val="游ゴシック"/>
      <family val="2"/>
      <charset val="128"/>
      <scheme val="minor"/>
    </font>
    <font>
      <b/>
      <sz val="16"/>
      <color rgb="FF000000"/>
      <name val="ＭＳ 明朝"/>
      <family val="1"/>
      <charset val="128"/>
    </font>
    <font>
      <b/>
      <sz val="16"/>
      <color theme="1"/>
      <name val="ＭＳ 明朝"/>
      <family val="1"/>
      <charset val="128"/>
    </font>
    <font>
      <b/>
      <sz val="11"/>
      <color theme="1"/>
      <name val="ＭＳ 明朝"/>
      <family val="1"/>
      <charset val="128"/>
    </font>
    <font>
      <sz val="11"/>
      <name val="ＭＳ Ｐゴシック"/>
      <family val="3"/>
      <charset val="128"/>
    </font>
    <font>
      <sz val="6"/>
      <name val="ＭＳ Ｐゴシック"/>
      <family val="3"/>
      <charset val="128"/>
    </font>
    <font>
      <sz val="10"/>
      <color theme="1"/>
      <name val="ＭＳ 明朝"/>
      <family val="1"/>
      <charset val="128"/>
    </font>
    <font>
      <b/>
      <sz val="16"/>
      <color rgb="FFFF0000"/>
      <name val="ＭＳ ゴシック"/>
      <family val="3"/>
      <charset val="128"/>
    </font>
    <font>
      <b/>
      <sz val="11"/>
      <color theme="1"/>
      <name val="メイリオ"/>
      <family val="3"/>
      <charset val="128"/>
    </font>
    <font>
      <sz val="11"/>
      <color theme="1"/>
      <name val="メイリオ"/>
      <family val="3"/>
      <charset val="128"/>
    </font>
    <font>
      <sz val="9"/>
      <color theme="1"/>
      <name val="メイリオ"/>
      <family val="3"/>
      <charset val="128"/>
    </font>
    <font>
      <sz val="6"/>
      <color theme="1"/>
      <name val="メイリオ"/>
      <family val="3"/>
      <charset val="128"/>
    </font>
    <font>
      <sz val="10"/>
      <color theme="1"/>
      <name val="メイリオ"/>
      <family val="3"/>
      <charset val="128"/>
    </font>
    <font>
      <b/>
      <sz val="10"/>
      <color theme="1"/>
      <name val="メイリオ"/>
      <family val="3"/>
      <charset val="128"/>
    </font>
    <font>
      <b/>
      <sz val="12"/>
      <color rgb="FFFF0000"/>
      <name val="メイリオ"/>
      <family val="3"/>
      <charset val="128"/>
    </font>
    <font>
      <sz val="11"/>
      <name val="メイリオ"/>
      <family val="3"/>
      <charset val="128"/>
    </font>
    <font>
      <sz val="6"/>
      <name val="メイリオ"/>
      <family val="3"/>
      <charset val="128"/>
    </font>
    <font>
      <sz val="10"/>
      <name val="メイリオ"/>
      <family val="3"/>
      <charset val="128"/>
    </font>
    <font>
      <b/>
      <sz val="12"/>
      <color theme="1"/>
      <name val="メイリオ"/>
      <family val="3"/>
      <charset val="128"/>
    </font>
    <font>
      <sz val="9"/>
      <name val="メイリオ"/>
      <family val="3"/>
      <charset val="128"/>
    </font>
    <font>
      <b/>
      <sz val="12"/>
      <name val="メイリオ"/>
      <family val="3"/>
      <charset val="128"/>
    </font>
    <font>
      <b/>
      <sz val="12"/>
      <color theme="1"/>
      <name val="游ゴシック"/>
      <family val="3"/>
      <charset val="128"/>
      <scheme val="minor"/>
    </font>
    <font>
      <sz val="12"/>
      <color theme="1"/>
      <name val="游ゴシック"/>
      <family val="3"/>
      <charset val="128"/>
      <scheme val="minor"/>
    </font>
    <font>
      <sz val="8"/>
      <color theme="1"/>
      <name val="メイリオ"/>
      <family val="3"/>
      <charset val="128"/>
    </font>
    <font>
      <b/>
      <sz val="11"/>
      <color rgb="FFFF0000"/>
      <name val="メイリオ"/>
      <family val="3"/>
      <charset val="128"/>
    </font>
    <font>
      <sz val="10"/>
      <color rgb="FF000000"/>
      <name val="ＭＳ 明朝"/>
      <family val="1"/>
      <charset val="128"/>
    </font>
    <font>
      <b/>
      <sz val="12"/>
      <color theme="1"/>
      <name val="ＭＳ 明朝"/>
      <family val="1"/>
      <charset val="128"/>
    </font>
    <font>
      <sz val="12"/>
      <color theme="1"/>
      <name val="メイリオ"/>
      <family val="3"/>
      <charset val="128"/>
    </font>
    <font>
      <b/>
      <sz val="20"/>
      <color theme="1"/>
      <name val="游ゴシック"/>
      <family val="3"/>
      <charset val="128"/>
      <scheme val="minor"/>
    </font>
    <font>
      <sz val="14"/>
      <color rgb="FF000000"/>
      <name val="Meiryo UI"/>
      <family val="3"/>
      <charset val="128"/>
    </font>
    <font>
      <sz val="12"/>
      <color rgb="FF000000"/>
      <name val="Meiryo UI"/>
      <family val="3"/>
      <charset val="128"/>
    </font>
    <font>
      <b/>
      <sz val="14"/>
      <color rgb="FF000000"/>
      <name val="Meiryo UI"/>
      <family val="3"/>
      <charset val="128"/>
    </font>
    <font>
      <sz val="14"/>
      <color theme="1"/>
      <name val="Meiryo UI"/>
      <family val="3"/>
      <charset val="128"/>
    </font>
    <font>
      <sz val="12"/>
      <color theme="1"/>
      <name val="Meiryo UI"/>
      <family val="3"/>
      <charset val="128"/>
    </font>
    <font>
      <b/>
      <sz val="20"/>
      <color theme="1"/>
      <name val="メイリオ"/>
      <family val="3"/>
      <charset val="128"/>
    </font>
    <font>
      <sz val="12"/>
      <color rgb="FF000000"/>
      <name val="メイリオ"/>
      <family val="3"/>
      <charset val="128"/>
    </font>
    <font>
      <b/>
      <sz val="14"/>
      <color rgb="FFFF0000"/>
      <name val="メイリオ"/>
      <family val="3"/>
      <charset val="128"/>
    </font>
    <font>
      <b/>
      <sz val="14"/>
      <color theme="1"/>
      <name val="メイリオ"/>
      <family val="3"/>
      <charset val="128"/>
    </font>
    <font>
      <b/>
      <sz val="18"/>
      <color theme="1"/>
      <name val="メイリオ"/>
      <family val="3"/>
      <charset val="128"/>
    </font>
    <font>
      <u/>
      <sz val="11"/>
      <color theme="10"/>
      <name val="游ゴシック"/>
      <family val="2"/>
      <charset val="128"/>
      <scheme val="minor"/>
    </font>
    <font>
      <sz val="9"/>
      <color rgb="FFFF0000"/>
      <name val="ＭＳ 明朝"/>
      <family val="1"/>
      <charset val="128"/>
    </font>
    <font>
      <b/>
      <sz val="11"/>
      <color rgb="FFFF0000"/>
      <name val="ＭＳ 明朝"/>
      <family val="1"/>
      <charset val="128"/>
    </font>
    <font>
      <b/>
      <u val="double"/>
      <sz val="14"/>
      <color theme="5" tint="-0.249977111117893"/>
      <name val="メイリオ"/>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39997558519241921"/>
        <bgColor indexed="64"/>
      </patternFill>
    </fill>
  </fills>
  <borders count="8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indexed="64"/>
      </top>
      <bottom/>
      <diagonal/>
    </border>
    <border>
      <left/>
      <right style="hair">
        <color auto="1"/>
      </right>
      <top style="hair">
        <color auto="1"/>
      </top>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1" fillId="0" borderId="0">
      <alignment vertical="center"/>
    </xf>
    <xf numFmtId="38" fontId="31" fillId="0" borderId="0" applyFont="0" applyFill="0" applyBorder="0" applyAlignment="0" applyProtection="0">
      <alignment vertical="center"/>
    </xf>
    <xf numFmtId="38" fontId="1" fillId="0" borderId="0" applyFont="0" applyFill="0" applyBorder="0" applyAlignment="0" applyProtection="0">
      <alignment vertical="center"/>
    </xf>
    <xf numFmtId="0" fontId="66" fillId="0" borderId="0" applyNumberFormat="0" applyFill="0" applyBorder="0" applyAlignment="0" applyProtection="0">
      <alignment vertical="center"/>
    </xf>
  </cellStyleXfs>
  <cellXfs count="510">
    <xf numFmtId="0" fontId="0" fillId="0" borderId="0" xfId="0">
      <alignment vertical="center"/>
    </xf>
    <xf numFmtId="0" fontId="18" fillId="0" borderId="0" xfId="0" applyFont="1" applyAlignment="1">
      <alignment horizontal="justify" vertical="center"/>
    </xf>
    <xf numFmtId="0" fontId="0" fillId="0" borderId="0" xfId="0" applyAlignment="1">
      <alignment horizontal="center" vertical="center"/>
    </xf>
    <xf numFmtId="0" fontId="18" fillId="0" borderId="0" xfId="0" applyFont="1" applyAlignment="1">
      <alignment horizontal="center" vertical="center"/>
    </xf>
    <xf numFmtId="0" fontId="22" fillId="0" borderId="0" xfId="0" applyFont="1" applyAlignment="1">
      <alignment horizontal="justify" vertical="center"/>
    </xf>
    <xf numFmtId="0" fontId="22" fillId="0" borderId="0" xfId="0" applyFont="1" applyAlignment="1">
      <alignment horizontal="center" vertical="center"/>
    </xf>
    <xf numFmtId="0" fontId="22" fillId="0" borderId="0" xfId="0" applyFont="1" applyAlignment="1">
      <alignment horizontal="left" vertical="center"/>
    </xf>
    <xf numFmtId="0" fontId="0" fillId="0" borderId="0" xfId="0" applyAlignment="1">
      <alignment vertical="center"/>
    </xf>
    <xf numFmtId="0" fontId="22" fillId="0" borderId="13"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17" xfId="0" applyFont="1" applyBorder="1" applyAlignment="1">
      <alignment horizontal="center" vertical="center" wrapText="1"/>
    </xf>
    <xf numFmtId="0" fontId="22" fillId="0" borderId="25" xfId="0" applyFont="1" applyBorder="1" applyAlignment="1">
      <alignment horizontal="center" vertical="center" wrapText="1"/>
    </xf>
    <xf numFmtId="0" fontId="25" fillId="0" borderId="24" xfId="0" applyFont="1" applyBorder="1" applyAlignment="1">
      <alignment horizontal="center" vertical="center" wrapText="1"/>
    </xf>
    <xf numFmtId="0" fontId="28" fillId="0" borderId="0" xfId="0" applyFont="1" applyAlignment="1">
      <alignment horizontal="centerContinuous" vertical="center" wrapText="1"/>
    </xf>
    <xf numFmtId="0" fontId="16" fillId="0" borderId="0" xfId="0" applyFont="1" applyAlignment="1">
      <alignment horizontal="centerContinuous" vertical="center"/>
    </xf>
    <xf numFmtId="0" fontId="22" fillId="33" borderId="16" xfId="0" applyFont="1" applyFill="1" applyBorder="1" applyAlignment="1">
      <alignment horizontal="left" vertical="center" wrapText="1"/>
    </xf>
    <xf numFmtId="0" fontId="22" fillId="33" borderId="17" xfId="0" applyFont="1" applyFill="1" applyBorder="1" applyAlignment="1">
      <alignment horizontal="center" vertical="center" wrapText="1"/>
    </xf>
    <xf numFmtId="0" fontId="22" fillId="33" borderId="18" xfId="0" applyFont="1" applyFill="1" applyBorder="1" applyAlignment="1">
      <alignment horizontal="left" vertical="center" wrapText="1"/>
    </xf>
    <xf numFmtId="0" fontId="29" fillId="0" borderId="0" xfId="0" applyFont="1" applyAlignment="1">
      <alignment horizontal="centerContinuous" vertical="center"/>
    </xf>
    <xf numFmtId="0" fontId="19" fillId="0" borderId="0" xfId="0" applyFont="1">
      <alignment vertical="center"/>
    </xf>
    <xf numFmtId="0" fontId="30" fillId="0" borderId="0" xfId="0" applyFont="1" applyAlignment="1">
      <alignment horizontal="centerContinuous" vertical="center"/>
    </xf>
    <xf numFmtId="0" fontId="19" fillId="0" borderId="0" xfId="0" applyFont="1" applyAlignment="1">
      <alignment vertical="center"/>
    </xf>
    <xf numFmtId="0" fontId="0" fillId="0" borderId="0" xfId="0">
      <alignment vertical="center"/>
    </xf>
    <xf numFmtId="0" fontId="0" fillId="0" borderId="0" xfId="0">
      <alignment vertical="center"/>
    </xf>
    <xf numFmtId="0" fontId="36" fillId="0" borderId="17" xfId="0" applyFont="1" applyBorder="1" applyAlignment="1">
      <alignment horizontal="center" vertical="center"/>
    </xf>
    <xf numFmtId="0" fontId="40" fillId="0" borderId="0" xfId="42" applyFont="1" applyAlignment="1">
      <alignment horizontal="left" vertical="center"/>
    </xf>
    <xf numFmtId="0" fontId="39" fillId="0" borderId="0" xfId="42" applyFont="1">
      <alignment vertical="center"/>
    </xf>
    <xf numFmtId="0" fontId="41" fillId="0" borderId="0" xfId="42" applyFont="1">
      <alignment vertical="center"/>
    </xf>
    <xf numFmtId="0" fontId="39" fillId="0" borderId="0" xfId="42" applyFont="1" applyAlignment="1">
      <alignment horizontal="left" vertical="center"/>
    </xf>
    <xf numFmtId="0" fontId="39" fillId="0" borderId="0" xfId="42" applyFont="1" applyProtection="1">
      <alignment vertical="center"/>
      <protection locked="0"/>
    </xf>
    <xf numFmtId="0" fontId="39" fillId="0" borderId="0" xfId="42" applyFont="1" applyAlignment="1">
      <alignment horizontal="center" vertical="center"/>
    </xf>
    <xf numFmtId="0" fontId="36" fillId="0" borderId="0" xfId="0" applyFont="1">
      <alignment vertical="center"/>
    </xf>
    <xf numFmtId="0" fontId="39" fillId="0" borderId="17" xfId="0" applyFont="1" applyBorder="1" applyAlignment="1">
      <alignment horizontal="center" vertical="center"/>
    </xf>
    <xf numFmtId="0" fontId="36" fillId="0" borderId="0" xfId="0" applyFont="1" applyAlignment="1">
      <alignment vertical="center"/>
    </xf>
    <xf numFmtId="49" fontId="37" fillId="0" borderId="17" xfId="0" applyNumberFormat="1" applyFont="1" applyBorder="1" applyAlignment="1">
      <alignment vertical="center" wrapText="1"/>
    </xf>
    <xf numFmtId="49" fontId="37" fillId="0" borderId="17" xfId="0" applyNumberFormat="1" applyFont="1" applyBorder="1" applyAlignment="1">
      <alignment horizontal="center" vertical="center" wrapText="1"/>
    </xf>
    <xf numFmtId="0" fontId="37" fillId="0" borderId="17" xfId="0" applyFont="1" applyBorder="1" applyAlignment="1">
      <alignment horizontal="center" vertical="center"/>
    </xf>
    <xf numFmtId="0" fontId="37" fillId="0" borderId="46" xfId="0" applyFont="1" applyBorder="1" applyAlignment="1">
      <alignment horizontal="center" vertical="center"/>
    </xf>
    <xf numFmtId="0" fontId="37" fillId="0" borderId="47" xfId="0" applyFont="1" applyBorder="1" applyAlignment="1">
      <alignment horizontal="center" vertical="center"/>
    </xf>
    <xf numFmtId="0" fontId="37" fillId="0" borderId="48" xfId="0" applyFont="1" applyBorder="1" applyAlignment="1">
      <alignment horizontal="center" vertical="center"/>
    </xf>
    <xf numFmtId="0" fontId="48" fillId="0" borderId="0" xfId="0" applyFont="1">
      <alignment vertical="center"/>
    </xf>
    <xf numFmtId="0" fontId="49" fillId="0" borderId="0" xfId="0" applyFont="1">
      <alignment vertical="center"/>
    </xf>
    <xf numFmtId="0" fontId="33" fillId="0" borderId="0" xfId="0" applyFont="1" applyAlignment="1">
      <alignment vertical="center"/>
    </xf>
    <xf numFmtId="0" fontId="37" fillId="0" borderId="46" xfId="0" applyNumberFormat="1" applyFont="1" applyBorder="1" applyAlignment="1">
      <alignment horizontal="center" vertical="center" wrapText="1"/>
    </xf>
    <xf numFmtId="0" fontId="37" fillId="0" borderId="47" xfId="0" applyNumberFormat="1" applyFont="1" applyBorder="1" applyAlignment="1">
      <alignment horizontal="center" vertical="center" wrapText="1"/>
    </xf>
    <xf numFmtId="0" fontId="37" fillId="0" borderId="48" xfId="0" applyNumberFormat="1" applyFont="1" applyBorder="1" applyAlignment="1">
      <alignment horizontal="center" vertical="center" wrapText="1"/>
    </xf>
    <xf numFmtId="0" fontId="34" fillId="0" borderId="0" xfId="0" applyFont="1" applyAlignment="1">
      <alignment horizontal="center" vertical="center"/>
    </xf>
    <xf numFmtId="0" fontId="46" fillId="0" borderId="49" xfId="0" applyFont="1" applyBorder="1" applyAlignment="1">
      <alignment horizontal="center" vertical="center"/>
    </xf>
    <xf numFmtId="0" fontId="46" fillId="0" borderId="50" xfId="0" applyFont="1" applyBorder="1" applyAlignment="1">
      <alignment horizontal="center" vertical="center"/>
    </xf>
    <xf numFmtId="0" fontId="46" fillId="0" borderId="51" xfId="0" applyFont="1" applyBorder="1" applyAlignment="1">
      <alignment horizontal="center" vertical="center"/>
    </xf>
    <xf numFmtId="0" fontId="36" fillId="0" borderId="39" xfId="0" applyFont="1" applyBorder="1" applyAlignment="1">
      <alignment horizontal="center" vertical="top"/>
    </xf>
    <xf numFmtId="0" fontId="36" fillId="0" borderId="0" xfId="0" applyFont="1" applyAlignment="1">
      <alignment horizontal="center" vertical="center"/>
    </xf>
    <xf numFmtId="0" fontId="39" fillId="0" borderId="0" xfId="0" applyFont="1">
      <alignment vertical="center"/>
    </xf>
    <xf numFmtId="0" fontId="50" fillId="0" borderId="0" xfId="0" applyFont="1">
      <alignment vertical="center"/>
    </xf>
    <xf numFmtId="0" fontId="39" fillId="0" borderId="65" xfId="0" applyFont="1" applyBorder="1" applyAlignment="1">
      <alignment horizontal="center" vertical="center" textRotation="255"/>
    </xf>
    <xf numFmtId="0" fontId="39" fillId="0" borderId="66" xfId="0" applyFont="1" applyBorder="1" applyAlignment="1">
      <alignment horizontal="left" vertical="center"/>
    </xf>
    <xf numFmtId="0" fontId="39" fillId="0" borderId="28" xfId="0" applyFont="1" applyBorder="1">
      <alignment vertical="center"/>
    </xf>
    <xf numFmtId="0" fontId="39" fillId="0" borderId="67" xfId="0" applyFont="1" applyBorder="1">
      <alignment vertical="center"/>
    </xf>
    <xf numFmtId="0" fontId="39" fillId="0" borderId="68" xfId="0" applyFont="1" applyBorder="1">
      <alignment vertical="center"/>
    </xf>
    <xf numFmtId="0" fontId="39" fillId="0" borderId="69" xfId="0" applyFont="1" applyBorder="1" applyAlignment="1">
      <alignment vertical="center" shrinkToFit="1"/>
    </xf>
    <xf numFmtId="0" fontId="39" fillId="0" borderId="70" xfId="0" applyFont="1" applyBorder="1" applyAlignment="1">
      <alignment horizontal="center" vertical="center" textRotation="255"/>
    </xf>
    <xf numFmtId="0" fontId="39" fillId="0" borderId="71" xfId="0" applyFont="1" applyBorder="1" applyAlignment="1">
      <alignment horizontal="left" vertical="center"/>
    </xf>
    <xf numFmtId="0" fontId="39" fillId="0" borderId="72" xfId="0" applyFont="1" applyBorder="1">
      <alignment vertical="center"/>
    </xf>
    <xf numFmtId="0" fontId="39" fillId="0" borderId="73" xfId="0" applyFont="1" applyBorder="1">
      <alignment vertical="center"/>
    </xf>
    <xf numFmtId="178" fontId="39" fillId="0" borderId="74" xfId="0" applyNumberFormat="1" applyFont="1" applyBorder="1" applyAlignment="1">
      <alignment vertical="center" shrinkToFit="1"/>
    </xf>
    <xf numFmtId="0" fontId="50" fillId="0" borderId="72" xfId="0" applyFont="1" applyBorder="1">
      <alignment vertical="center"/>
    </xf>
    <xf numFmtId="0" fontId="39" fillId="0" borderId="74" xfId="0" applyFont="1" applyBorder="1" applyAlignment="1">
      <alignment vertical="center" shrinkToFit="1"/>
    </xf>
    <xf numFmtId="0" fontId="39" fillId="0" borderId="70" xfId="0" applyFont="1" applyBorder="1" applyAlignment="1">
      <alignment horizontal="center" vertical="center" textRotation="255" shrinkToFit="1"/>
    </xf>
    <xf numFmtId="0" fontId="44" fillId="0" borderId="70" xfId="0" applyFont="1" applyBorder="1" applyAlignment="1">
      <alignment horizontal="center" vertical="center"/>
    </xf>
    <xf numFmtId="0" fontId="44" fillId="0" borderId="71" xfId="0" applyFont="1" applyBorder="1" applyAlignment="1">
      <alignment horizontal="left" vertical="center"/>
    </xf>
    <xf numFmtId="0" fontId="44" fillId="0" borderId="72" xfId="0" applyFont="1" applyBorder="1">
      <alignment vertical="center"/>
    </xf>
    <xf numFmtId="0" fontId="44" fillId="0" borderId="73" xfId="0" applyFont="1" applyBorder="1">
      <alignment vertical="center"/>
    </xf>
    <xf numFmtId="178" fontId="44" fillId="0" borderId="74" xfId="0" applyNumberFormat="1" applyFont="1" applyBorder="1" applyAlignment="1">
      <alignment vertical="center" shrinkToFit="1"/>
    </xf>
    <xf numFmtId="0" fontId="37" fillId="0" borderId="71" xfId="0" applyFont="1" applyBorder="1" applyAlignment="1">
      <alignment horizontal="left" vertical="center"/>
    </xf>
    <xf numFmtId="178" fontId="40" fillId="0" borderId="10" xfId="0" applyNumberFormat="1" applyFont="1" applyBorder="1" applyAlignment="1">
      <alignment vertical="center" shrinkToFit="1"/>
    </xf>
    <xf numFmtId="0" fontId="40" fillId="0" borderId="0" xfId="0" applyFont="1">
      <alignment vertical="center"/>
    </xf>
    <xf numFmtId="0" fontId="36" fillId="0" borderId="0" xfId="0" applyFont="1" applyAlignment="1">
      <alignment horizontal="right" vertical="center"/>
    </xf>
    <xf numFmtId="0" fontId="40" fillId="0" borderId="0" xfId="0" applyFont="1" applyAlignment="1">
      <alignment horizontal="left" vertical="center"/>
    </xf>
    <xf numFmtId="0" fontId="36" fillId="36" borderId="17" xfId="0" applyFont="1" applyFill="1" applyBorder="1" applyAlignment="1">
      <alignment horizontal="center" vertical="center" shrinkToFit="1"/>
    </xf>
    <xf numFmtId="0" fontId="39" fillId="36" borderId="17" xfId="0" applyFont="1" applyFill="1" applyBorder="1" applyAlignment="1">
      <alignment horizontal="center" vertical="center" wrapText="1"/>
    </xf>
    <xf numFmtId="177" fontId="36" fillId="0" borderId="17" xfId="0" applyNumberFormat="1" applyFont="1" applyBorder="1" applyAlignment="1">
      <alignment horizontal="center" vertical="center" shrinkToFit="1"/>
    </xf>
    <xf numFmtId="177" fontId="36" fillId="0" borderId="37" xfId="0" applyNumberFormat="1" applyFont="1" applyBorder="1" applyAlignment="1">
      <alignment horizontal="center" vertical="center" shrinkToFit="1"/>
    </xf>
    <xf numFmtId="177" fontId="36" fillId="0" borderId="37" xfId="0" applyNumberFormat="1" applyFont="1" applyBorder="1" applyAlignment="1">
      <alignment horizontal="left" vertical="center" shrinkToFit="1"/>
    </xf>
    <xf numFmtId="177" fontId="36" fillId="0" borderId="17" xfId="43" applyNumberFormat="1" applyFont="1" applyBorder="1" applyAlignment="1" applyProtection="1">
      <alignment horizontal="right" vertical="center" shrinkToFit="1"/>
    </xf>
    <xf numFmtId="177" fontId="36" fillId="0" borderId="62" xfId="43" applyNumberFormat="1" applyFont="1" applyBorder="1" applyAlignment="1" applyProtection="1">
      <alignment horizontal="right" vertical="center" shrinkToFit="1"/>
    </xf>
    <xf numFmtId="0" fontId="51" fillId="0" borderId="0" xfId="0" applyFont="1" applyFill="1" applyBorder="1" applyAlignment="1">
      <alignment vertical="center"/>
    </xf>
    <xf numFmtId="0" fontId="0" fillId="0" borderId="0" xfId="0">
      <alignment vertical="center"/>
    </xf>
    <xf numFmtId="0" fontId="37" fillId="37" borderId="52" xfId="0" applyNumberFormat="1" applyFont="1" applyFill="1" applyBorder="1" applyAlignment="1" applyProtection="1">
      <alignment horizontal="center" vertical="center" wrapText="1"/>
      <protection locked="0"/>
    </xf>
    <xf numFmtId="0" fontId="46" fillId="37" borderId="53" xfId="0" applyFont="1" applyFill="1" applyBorder="1" applyAlignment="1" applyProtection="1">
      <alignment horizontal="center" vertical="center"/>
      <protection locked="0"/>
    </xf>
    <xf numFmtId="0" fontId="46" fillId="37" borderId="54" xfId="0" applyFont="1" applyFill="1" applyBorder="1" applyAlignment="1" applyProtection="1">
      <alignment horizontal="center" vertical="center"/>
      <protection locked="0"/>
    </xf>
    <xf numFmtId="49" fontId="37" fillId="37" borderId="55" xfId="0" applyNumberFormat="1" applyFont="1" applyFill="1" applyBorder="1" applyAlignment="1" applyProtection="1">
      <alignment horizontal="center" vertical="center" wrapText="1"/>
      <protection locked="0"/>
    </xf>
    <xf numFmtId="0" fontId="46" fillId="37" borderId="56" xfId="0" applyFont="1" applyFill="1" applyBorder="1" applyAlignment="1" applyProtection="1">
      <alignment horizontal="center" vertical="center"/>
      <protection locked="0"/>
    </xf>
    <xf numFmtId="0" fontId="46" fillId="37" borderId="57" xfId="0" applyFont="1" applyFill="1" applyBorder="1" applyAlignment="1" applyProtection="1">
      <alignment horizontal="center" vertical="center"/>
      <protection locked="0"/>
    </xf>
    <xf numFmtId="49" fontId="37" fillId="37" borderId="58" xfId="0" applyNumberFormat="1" applyFont="1" applyFill="1" applyBorder="1" applyAlignment="1" applyProtection="1">
      <alignment horizontal="center" vertical="center" wrapText="1"/>
      <protection locked="0"/>
    </xf>
    <xf numFmtId="0" fontId="46" fillId="37" borderId="59" xfId="0" applyFont="1" applyFill="1" applyBorder="1" applyAlignment="1" applyProtection="1">
      <alignment horizontal="center" vertical="center"/>
      <protection locked="0"/>
    </xf>
    <xf numFmtId="0" fontId="46" fillId="37" borderId="60" xfId="0" applyFont="1" applyFill="1" applyBorder="1" applyAlignment="1" applyProtection="1">
      <alignment horizontal="center" vertical="center"/>
      <protection locked="0"/>
    </xf>
    <xf numFmtId="49" fontId="37" fillId="37" borderId="52" xfId="0" applyNumberFormat="1" applyFont="1" applyFill="1" applyBorder="1" applyAlignment="1" applyProtection="1">
      <alignment horizontal="center" vertical="center" wrapText="1"/>
      <protection locked="0"/>
    </xf>
    <xf numFmtId="0" fontId="44" fillId="37" borderId="16" xfId="0" applyFont="1" applyFill="1" applyBorder="1" applyAlignment="1" applyProtection="1">
      <alignment horizontal="center" vertical="center"/>
      <protection locked="0"/>
    </xf>
    <xf numFmtId="0" fontId="44" fillId="37" borderId="19" xfId="0" applyFont="1" applyFill="1" applyBorder="1" applyAlignment="1" applyProtection="1">
      <alignment horizontal="center" vertical="center"/>
      <protection locked="0"/>
    </xf>
    <xf numFmtId="0" fontId="0" fillId="0" borderId="0" xfId="0">
      <alignment vertical="center"/>
    </xf>
    <xf numFmtId="0" fontId="36" fillId="0" borderId="0" xfId="0" applyFont="1" applyAlignment="1">
      <alignment horizontal="left" vertical="center"/>
    </xf>
    <xf numFmtId="0" fontId="0" fillId="0" borderId="0" xfId="0" applyAlignment="1">
      <alignment horizontal="center" vertical="center"/>
    </xf>
    <xf numFmtId="0" fontId="37" fillId="0" borderId="46" xfId="0" applyFont="1" applyBorder="1" applyAlignment="1">
      <alignment horizontal="center" vertical="center"/>
    </xf>
    <xf numFmtId="0" fontId="37" fillId="0" borderId="47" xfId="0" applyFont="1" applyBorder="1" applyAlignment="1">
      <alignment horizontal="center" vertical="center"/>
    </xf>
    <xf numFmtId="0" fontId="37" fillId="0" borderId="48" xfId="0" applyFont="1" applyBorder="1" applyAlignment="1">
      <alignment horizontal="center" vertical="center"/>
    </xf>
    <xf numFmtId="49" fontId="37" fillId="0" borderId="17" xfId="0" applyNumberFormat="1" applyFont="1" applyBorder="1" applyAlignment="1">
      <alignment horizontal="center" vertical="center" wrapText="1"/>
    </xf>
    <xf numFmtId="0" fontId="36" fillId="0" borderId="17" xfId="0" applyFont="1" applyBorder="1" applyAlignment="1">
      <alignment horizontal="center" vertical="center"/>
    </xf>
    <xf numFmtId="0" fontId="39" fillId="0" borderId="17" xfId="0" applyFont="1" applyBorder="1" applyAlignment="1">
      <alignment horizontal="center" vertical="center"/>
    </xf>
    <xf numFmtId="0" fontId="0" fillId="0" borderId="0" xfId="0" applyAlignment="1">
      <alignment vertical="center"/>
    </xf>
    <xf numFmtId="0" fontId="18" fillId="0" borderId="0" xfId="0" applyFont="1" applyAlignment="1">
      <alignment vertical="center"/>
    </xf>
    <xf numFmtId="0" fontId="57" fillId="0" borderId="37" xfId="0" applyFont="1" applyBorder="1" applyAlignment="1">
      <alignment horizontal="right" vertical="center" wrapText="1"/>
    </xf>
    <xf numFmtId="0" fontId="57" fillId="0" borderId="35" xfId="0" applyFont="1" applyBorder="1" applyAlignment="1">
      <alignment horizontal="center" vertical="center" wrapText="1"/>
    </xf>
    <xf numFmtId="0" fontId="57" fillId="0" borderId="38" xfId="0" applyFont="1" applyBorder="1" applyAlignment="1">
      <alignment vertical="center" wrapText="1"/>
    </xf>
    <xf numFmtId="0" fontId="57" fillId="0" borderId="26" xfId="0" applyFont="1" applyBorder="1" applyAlignment="1">
      <alignment horizontal="center" vertical="center" wrapText="1"/>
    </xf>
    <xf numFmtId="0" fontId="18" fillId="0" borderId="0" xfId="0" applyFont="1" applyBorder="1" applyAlignment="1">
      <alignment vertical="center" wrapText="1"/>
    </xf>
    <xf numFmtId="0" fontId="19" fillId="0" borderId="0" xfId="0" applyFont="1" applyBorder="1">
      <alignment vertical="center"/>
    </xf>
    <xf numFmtId="0" fontId="18" fillId="0" borderId="0" xfId="0" applyFont="1" applyBorder="1" applyAlignment="1">
      <alignment horizontal="center" vertical="center"/>
    </xf>
    <xf numFmtId="0" fontId="19" fillId="0" borderId="0" xfId="0" applyFont="1" applyAlignment="1">
      <alignment horizontal="centerContinuous" vertical="center"/>
    </xf>
    <xf numFmtId="0" fontId="36" fillId="36" borderId="37" xfId="0" applyFont="1" applyFill="1" applyBorder="1" applyAlignment="1">
      <alignment horizontal="center" vertical="center"/>
    </xf>
    <xf numFmtId="0" fontId="36" fillId="36" borderId="17" xfId="0" applyFont="1" applyFill="1" applyBorder="1" applyAlignment="1">
      <alignment horizontal="center" vertical="center" wrapText="1"/>
    </xf>
    <xf numFmtId="0" fontId="36" fillId="36" borderId="17" xfId="0" applyFont="1" applyFill="1" applyBorder="1" applyAlignment="1">
      <alignment horizontal="center" vertical="center"/>
    </xf>
    <xf numFmtId="0" fontId="36" fillId="36" borderId="61" xfId="0" applyFont="1" applyFill="1" applyBorder="1" applyAlignment="1">
      <alignment horizontal="center" vertical="center"/>
    </xf>
    <xf numFmtId="0" fontId="18" fillId="0" borderId="0" xfId="0" applyFont="1" applyAlignment="1" applyProtection="1">
      <alignment vertical="center"/>
    </xf>
    <xf numFmtId="0" fontId="0" fillId="0" borderId="0" xfId="0" applyAlignment="1" applyProtection="1">
      <alignment vertical="center"/>
    </xf>
    <xf numFmtId="0" fontId="0" fillId="0" borderId="0" xfId="0" applyProtection="1">
      <alignment vertical="center"/>
    </xf>
    <xf numFmtId="0" fontId="18" fillId="0" borderId="0" xfId="0" applyFont="1" applyProtection="1">
      <alignment vertical="center"/>
    </xf>
    <xf numFmtId="0" fontId="18" fillId="0" borderId="0" xfId="0" applyFont="1" applyAlignment="1" applyProtection="1">
      <alignment horizontal="center" vertical="center"/>
    </xf>
    <xf numFmtId="0" fontId="18" fillId="0" borderId="0" xfId="0" applyFont="1" applyAlignment="1" applyProtection="1">
      <alignment horizontal="right" vertical="center"/>
    </xf>
    <xf numFmtId="0" fontId="53" fillId="0" borderId="0" xfId="0" applyFont="1" applyAlignment="1" applyProtection="1">
      <alignment horizontal="centerContinuous" vertical="center"/>
    </xf>
    <xf numFmtId="0" fontId="0" fillId="0" borderId="0" xfId="0" applyAlignment="1" applyProtection="1">
      <alignment horizontal="centerContinuous" vertical="center"/>
    </xf>
    <xf numFmtId="0" fontId="18" fillId="0" borderId="0" xfId="0" applyFont="1" applyAlignment="1" applyProtection="1">
      <alignment vertical="center" shrinkToFit="1"/>
    </xf>
    <xf numFmtId="0" fontId="21" fillId="0" borderId="0" xfId="0" applyFont="1" applyAlignment="1" applyProtection="1">
      <alignment vertical="center"/>
    </xf>
    <xf numFmtId="0" fontId="54" fillId="35" borderId="67" xfId="0" applyFont="1" applyFill="1" applyBorder="1" applyAlignment="1" applyProtection="1">
      <alignment vertical="center"/>
    </xf>
    <xf numFmtId="0" fontId="18" fillId="0" borderId="0" xfId="0" applyFont="1" applyAlignment="1" applyProtection="1">
      <alignment horizontal="justify" vertical="center"/>
    </xf>
    <xf numFmtId="0" fontId="18" fillId="0" borderId="0" xfId="0" applyFont="1" applyAlignment="1" applyProtection="1">
      <alignment horizontal="distributed" vertical="center"/>
    </xf>
    <xf numFmtId="0" fontId="53" fillId="0" borderId="0" xfId="0" applyFont="1" applyAlignment="1" applyProtection="1">
      <alignment vertical="center"/>
    </xf>
    <xf numFmtId="0" fontId="53" fillId="0" borderId="0" xfId="0" applyFont="1" applyProtection="1">
      <alignment vertical="center"/>
    </xf>
    <xf numFmtId="0" fontId="24" fillId="0" borderId="0" xfId="0" applyFont="1" applyAlignment="1" applyProtection="1">
      <alignment vertical="center" wrapText="1"/>
    </xf>
    <xf numFmtId="0" fontId="22" fillId="0" borderId="0" xfId="0" applyFont="1" applyAlignment="1" applyProtection="1">
      <alignment horizontal="justify" vertical="center"/>
    </xf>
    <xf numFmtId="0" fontId="22" fillId="0" borderId="0" xfId="0" applyFont="1" applyAlignment="1" applyProtection="1">
      <alignment horizontal="left" vertical="center"/>
    </xf>
    <xf numFmtId="0" fontId="57" fillId="37" borderId="16" xfId="0" applyFont="1" applyFill="1" applyBorder="1" applyAlignment="1" applyProtection="1">
      <alignment horizontal="left" vertical="center" wrapText="1"/>
      <protection locked="0"/>
    </xf>
    <xf numFmtId="0" fontId="57" fillId="37" borderId="17" xfId="0" applyFont="1" applyFill="1" applyBorder="1" applyAlignment="1" applyProtection="1">
      <alignment horizontal="center" vertical="center" wrapText="1"/>
      <protection locked="0"/>
    </xf>
    <xf numFmtId="0" fontId="57" fillId="37" borderId="18" xfId="0" applyFont="1" applyFill="1" applyBorder="1" applyAlignment="1" applyProtection="1">
      <alignment horizontal="left" vertical="center" wrapText="1"/>
      <protection locked="0"/>
    </xf>
    <xf numFmtId="0" fontId="63" fillId="0" borderId="0" xfId="42" applyFont="1">
      <alignment vertical="center"/>
    </xf>
    <xf numFmtId="0" fontId="36" fillId="0" borderId="0" xfId="42" applyFont="1" applyAlignment="1">
      <alignment horizontal="left" vertical="top"/>
    </xf>
    <xf numFmtId="0" fontId="36" fillId="0" borderId="0" xfId="42" applyFont="1">
      <alignment vertical="center"/>
    </xf>
    <xf numFmtId="0" fontId="64" fillId="0" borderId="0" xfId="42" applyFont="1">
      <alignment vertical="center"/>
    </xf>
    <xf numFmtId="0" fontId="54" fillId="33" borderId="17" xfId="42" applyFont="1" applyFill="1" applyBorder="1" applyAlignment="1">
      <alignment horizontal="center" vertical="center" shrinkToFit="1"/>
    </xf>
    <xf numFmtId="0" fontId="54" fillId="33" borderId="17" xfId="42" applyFont="1" applyFill="1" applyBorder="1" applyAlignment="1">
      <alignment horizontal="center" vertical="center"/>
    </xf>
    <xf numFmtId="0" fontId="54" fillId="0" borderId="17" xfId="42" applyFont="1" applyBorder="1" applyAlignment="1">
      <alignment horizontal="center" vertical="center"/>
    </xf>
    <xf numFmtId="0" fontId="45" fillId="0" borderId="17" xfId="42" applyFont="1" applyBorder="1" applyAlignment="1">
      <alignment horizontal="left" vertical="center" wrapText="1"/>
    </xf>
    <xf numFmtId="0" fontId="54" fillId="0" borderId="0" xfId="42" applyFont="1">
      <alignment vertical="center"/>
    </xf>
    <xf numFmtId="0" fontId="45" fillId="0" borderId="85" xfId="42" applyFont="1" applyBorder="1" applyAlignment="1">
      <alignment horizontal="left" vertical="center" wrapText="1"/>
    </xf>
    <xf numFmtId="0" fontId="36" fillId="0" borderId="0" xfId="42" applyFont="1" applyAlignment="1">
      <alignment horizontal="centerContinuous" vertical="center"/>
    </xf>
    <xf numFmtId="0" fontId="65" fillId="0" borderId="0" xfId="42" applyFont="1" applyAlignment="1">
      <alignment horizontal="centerContinuous" vertical="center"/>
    </xf>
    <xf numFmtId="0" fontId="36" fillId="0" borderId="0" xfId="42" applyFont="1" applyAlignment="1">
      <alignment horizontal="centerContinuous" vertical="top"/>
    </xf>
    <xf numFmtId="0" fontId="0" fillId="0" borderId="0" xfId="0" applyProtection="1">
      <alignment vertical="center"/>
    </xf>
    <xf numFmtId="0" fontId="33" fillId="0" borderId="0" xfId="0" applyFont="1" applyAlignment="1" applyProtection="1">
      <alignment vertical="center"/>
    </xf>
    <xf numFmtId="0" fontId="48" fillId="0" borderId="0" xfId="0" applyFont="1" applyProtection="1">
      <alignment vertical="center"/>
    </xf>
    <xf numFmtId="0" fontId="49" fillId="0" borderId="0" xfId="0" applyFont="1" applyProtection="1">
      <alignment vertical="center"/>
    </xf>
    <xf numFmtId="0" fontId="39" fillId="0" borderId="17" xfId="0" applyFont="1" applyBorder="1" applyAlignment="1" applyProtection="1">
      <alignment horizontal="center" vertical="center"/>
    </xf>
    <xf numFmtId="0" fontId="36" fillId="0" borderId="39" xfId="0" applyFont="1" applyBorder="1" applyAlignment="1" applyProtection="1">
      <alignment horizontal="center" vertical="top"/>
    </xf>
    <xf numFmtId="0" fontId="39" fillId="0" borderId="0" xfId="42" applyFont="1" applyProtection="1">
      <alignment vertical="center"/>
    </xf>
    <xf numFmtId="0" fontId="39" fillId="0" borderId="0" xfId="42" applyFont="1" applyAlignment="1" applyProtection="1">
      <alignment horizontal="left" vertical="center"/>
    </xf>
    <xf numFmtId="0" fontId="39" fillId="0" borderId="0" xfId="42" applyFont="1" applyAlignment="1" applyProtection="1">
      <alignment horizontal="center" vertical="center"/>
    </xf>
    <xf numFmtId="0" fontId="36" fillId="0" borderId="0" xfId="0" applyFont="1" applyProtection="1">
      <alignment vertical="center"/>
    </xf>
    <xf numFmtId="0" fontId="40" fillId="0" borderId="0" xfId="42" applyFont="1" applyAlignment="1" applyProtection="1">
      <alignment horizontal="left" vertical="center"/>
    </xf>
    <xf numFmtId="0" fontId="41" fillId="0" borderId="0" xfId="42" applyFont="1" applyProtection="1">
      <alignment vertical="center"/>
    </xf>
    <xf numFmtId="0" fontId="36" fillId="0" borderId="17" xfId="0" applyFont="1" applyBorder="1" applyAlignment="1" applyProtection="1">
      <alignment horizontal="center" vertical="center"/>
    </xf>
    <xf numFmtId="0" fontId="36" fillId="0" borderId="0" xfId="0" applyFont="1" applyAlignment="1" applyProtection="1">
      <alignment vertical="center"/>
    </xf>
    <xf numFmtId="49" fontId="37" fillId="0" borderId="17" xfId="0" applyNumberFormat="1" applyFont="1" applyBorder="1" applyAlignment="1" applyProtection="1">
      <alignment vertical="center" wrapText="1"/>
    </xf>
    <xf numFmtId="49" fontId="37" fillId="0" borderId="17" xfId="0" applyNumberFormat="1" applyFont="1" applyBorder="1" applyAlignment="1" applyProtection="1">
      <alignment horizontal="center" vertical="center" wrapText="1"/>
    </xf>
    <xf numFmtId="0" fontId="46" fillId="0" borderId="49" xfId="0" applyFont="1" applyBorder="1" applyAlignment="1" applyProtection="1">
      <alignment horizontal="center" vertical="center"/>
    </xf>
    <xf numFmtId="0" fontId="46" fillId="0" borderId="50" xfId="0" applyFont="1" applyBorder="1" applyAlignment="1" applyProtection="1">
      <alignment horizontal="center" vertical="center"/>
    </xf>
    <xf numFmtId="0" fontId="46" fillId="0" borderId="51" xfId="0" applyFont="1" applyBorder="1" applyAlignment="1" applyProtection="1">
      <alignment horizontal="center" vertical="center"/>
    </xf>
    <xf numFmtId="0" fontId="37" fillId="0" borderId="17" xfId="0" applyFont="1" applyBorder="1" applyAlignment="1" applyProtection="1">
      <alignment horizontal="center" vertical="center"/>
    </xf>
    <xf numFmtId="0" fontId="37" fillId="0" borderId="46" xfId="0" applyNumberFormat="1" applyFont="1" applyBorder="1" applyAlignment="1" applyProtection="1">
      <alignment horizontal="center" vertical="center" wrapText="1"/>
    </xf>
    <xf numFmtId="0" fontId="37" fillId="0" borderId="46" xfId="0" applyFont="1" applyBorder="1" applyAlignment="1" applyProtection="1">
      <alignment horizontal="center" vertical="center"/>
    </xf>
    <xf numFmtId="0" fontId="37" fillId="0" borderId="47" xfId="0" applyNumberFormat="1" applyFont="1" applyBorder="1" applyAlignment="1" applyProtection="1">
      <alignment horizontal="center" vertical="center" wrapText="1"/>
    </xf>
    <xf numFmtId="0" fontId="37" fillId="0" borderId="47" xfId="0" applyFont="1" applyBorder="1" applyAlignment="1" applyProtection="1">
      <alignment horizontal="center" vertical="center"/>
    </xf>
    <xf numFmtId="0" fontId="37" fillId="0" borderId="48" xfId="0" applyNumberFormat="1" applyFont="1" applyBorder="1" applyAlignment="1" applyProtection="1">
      <alignment horizontal="center" vertical="center" wrapText="1"/>
    </xf>
    <xf numFmtId="0" fontId="37" fillId="0" borderId="48" xfId="0" applyFont="1" applyBorder="1" applyAlignment="1" applyProtection="1">
      <alignment horizontal="center" vertical="center"/>
    </xf>
    <xf numFmtId="0" fontId="34" fillId="0" borderId="0" xfId="0" applyFont="1" applyAlignment="1" applyProtection="1">
      <alignment horizontal="center" vertical="center"/>
    </xf>
    <xf numFmtId="0" fontId="0" fillId="0" borderId="0" xfId="0" applyAlignment="1" applyProtection="1">
      <alignment horizontal="center" vertical="center"/>
    </xf>
    <xf numFmtId="0" fontId="67" fillId="0" borderId="0" xfId="0" applyFont="1" applyAlignment="1">
      <alignment vertical="center"/>
    </xf>
    <xf numFmtId="0" fontId="67" fillId="0" borderId="0" xfId="0" applyFont="1" applyAlignment="1" applyProtection="1">
      <alignment vertical="center"/>
    </xf>
    <xf numFmtId="0" fontId="68" fillId="0" borderId="0" xfId="0" applyFont="1">
      <alignment vertical="center"/>
    </xf>
    <xf numFmtId="0" fontId="53" fillId="37" borderId="17" xfId="0" applyFont="1" applyFill="1" applyBorder="1" applyAlignment="1" applyProtection="1">
      <alignment horizontal="center" vertical="center"/>
      <protection locked="0"/>
    </xf>
    <xf numFmtId="0" fontId="54" fillId="37" borderId="0" xfId="0" applyFont="1" applyFill="1" applyAlignment="1" applyProtection="1">
      <alignment horizontal="center"/>
      <protection locked="0"/>
    </xf>
    <xf numFmtId="0" fontId="18" fillId="0" borderId="0" xfId="0" applyFont="1" applyAlignment="1" applyProtection="1">
      <alignment horizontal="center" vertical="center"/>
    </xf>
    <xf numFmtId="0" fontId="54" fillId="37" borderId="56" xfId="0" applyFont="1" applyFill="1" applyBorder="1" applyAlignment="1" applyProtection="1">
      <alignment horizontal="left" vertical="center"/>
      <protection locked="0"/>
    </xf>
    <xf numFmtId="0" fontId="22" fillId="0" borderId="75" xfId="0" applyFont="1" applyBorder="1" applyAlignment="1" applyProtection="1">
      <alignment horizontal="center" vertical="center"/>
    </xf>
    <xf numFmtId="0" fontId="22" fillId="0" borderId="76" xfId="0" applyFont="1" applyBorder="1" applyAlignment="1" applyProtection="1">
      <alignment horizontal="center" vertical="center"/>
    </xf>
    <xf numFmtId="0" fontId="18" fillId="0" borderId="64" xfId="0" applyFont="1" applyBorder="1" applyAlignment="1" applyProtection="1">
      <alignment horizontal="right" vertical="center"/>
    </xf>
    <xf numFmtId="0" fontId="18" fillId="0" borderId="12" xfId="0" applyFont="1" applyBorder="1" applyAlignment="1" applyProtection="1">
      <alignment horizontal="right" vertical="center"/>
    </xf>
    <xf numFmtId="0" fontId="18" fillId="0" borderId="10" xfId="0" applyFont="1" applyBorder="1" applyAlignment="1" applyProtection="1">
      <alignment horizontal="right" vertical="center"/>
    </xf>
    <xf numFmtId="0" fontId="22" fillId="0" borderId="13" xfId="0" applyFont="1" applyBorder="1" applyAlignment="1" applyProtection="1">
      <alignment horizontal="center" vertical="center"/>
    </xf>
    <xf numFmtId="0" fontId="22" fillId="0" borderId="14" xfId="0" applyFont="1" applyBorder="1" applyAlignment="1" applyProtection="1">
      <alignment horizontal="center" vertical="center"/>
    </xf>
    <xf numFmtId="0" fontId="22" fillId="0" borderId="29" xfId="0" applyFont="1" applyBorder="1" applyAlignment="1" applyProtection="1">
      <alignment horizontal="center" vertical="center"/>
    </xf>
    <xf numFmtId="0" fontId="26" fillId="0" borderId="16" xfId="0" applyFont="1" applyBorder="1" applyAlignment="1" applyProtection="1">
      <alignment horizontal="left" vertical="top" wrapText="1"/>
    </xf>
    <xf numFmtId="0" fontId="26" fillId="0" borderId="17" xfId="0" applyFont="1" applyBorder="1" applyAlignment="1" applyProtection="1">
      <alignment horizontal="left" vertical="top" wrapText="1"/>
    </xf>
    <xf numFmtId="0" fontId="54" fillId="37" borderId="17" xfId="0" applyFont="1" applyFill="1" applyBorder="1" applyAlignment="1" applyProtection="1">
      <alignment horizontal="center" vertical="center"/>
      <protection locked="0"/>
    </xf>
    <xf numFmtId="0" fontId="22" fillId="0" borderId="0" xfId="0" applyFont="1" applyAlignment="1" applyProtection="1">
      <alignment horizontal="justify" vertical="center" wrapText="1"/>
    </xf>
    <xf numFmtId="0" fontId="0" fillId="0" borderId="0" xfId="0" applyProtection="1">
      <alignment vertical="center"/>
    </xf>
    <xf numFmtId="0" fontId="22" fillId="0" borderId="19" xfId="0" applyFont="1" applyBorder="1" applyAlignment="1" applyProtection="1">
      <alignment horizontal="center" vertical="center" wrapText="1"/>
    </xf>
    <xf numFmtId="0" fontId="22" fillId="0" borderId="20" xfId="0" applyFont="1" applyBorder="1" applyAlignment="1" applyProtection="1">
      <alignment horizontal="center" vertical="center"/>
    </xf>
    <xf numFmtId="0" fontId="54" fillId="37" borderId="20" xfId="0" applyFont="1" applyFill="1" applyBorder="1" applyAlignment="1" applyProtection="1">
      <alignment horizontal="center" vertical="center"/>
      <protection locked="0"/>
    </xf>
    <xf numFmtId="0" fontId="54" fillId="37" borderId="21" xfId="0" applyFont="1" applyFill="1" applyBorder="1" applyAlignment="1" applyProtection="1">
      <alignment horizontal="center" vertical="center"/>
      <protection locked="0"/>
    </xf>
    <xf numFmtId="0" fontId="22" fillId="0" borderId="30" xfId="0" applyFont="1" applyBorder="1" applyAlignment="1" applyProtection="1">
      <alignment horizontal="center" vertical="center"/>
    </xf>
    <xf numFmtId="0" fontId="22" fillId="0" borderId="31" xfId="0" applyFont="1" applyBorder="1" applyAlignment="1" applyProtection="1">
      <alignment horizontal="center" vertical="center"/>
    </xf>
    <xf numFmtId="0" fontId="62" fillId="37" borderId="37" xfId="0" applyFont="1" applyFill="1" applyBorder="1" applyAlignment="1" applyProtection="1">
      <alignment horizontal="center" vertical="center"/>
      <protection locked="0"/>
    </xf>
    <xf numFmtId="0" fontId="62" fillId="37" borderId="35" xfId="0" applyFont="1" applyFill="1" applyBorder="1" applyAlignment="1" applyProtection="1">
      <alignment horizontal="center" vertical="center"/>
      <protection locked="0"/>
    </xf>
    <xf numFmtId="0" fontId="62" fillId="37" borderId="38" xfId="0" applyFont="1" applyFill="1" applyBorder="1" applyAlignment="1" applyProtection="1">
      <alignment horizontal="center" vertical="center"/>
      <protection locked="0"/>
    </xf>
    <xf numFmtId="0" fontId="18" fillId="0" borderId="0" xfId="0" applyFont="1" applyAlignment="1" applyProtection="1">
      <alignment horizontal="left" vertical="top" wrapText="1"/>
    </xf>
    <xf numFmtId="38" fontId="61" fillId="0" borderId="77" xfId="44" applyFont="1" applyBorder="1" applyAlignment="1" applyProtection="1">
      <alignment horizontal="right" vertical="center"/>
    </xf>
    <xf numFmtId="38" fontId="61" fillId="0" borderId="72" xfId="44" applyFont="1" applyBorder="1" applyAlignment="1" applyProtection="1">
      <alignment horizontal="right" vertical="center"/>
    </xf>
    <xf numFmtId="38" fontId="61" fillId="0" borderId="78" xfId="44" applyFont="1" applyBorder="1" applyAlignment="1" applyProtection="1">
      <alignment horizontal="right" vertical="center"/>
    </xf>
    <xf numFmtId="0" fontId="22" fillId="0" borderId="15" xfId="0" applyFont="1" applyBorder="1" applyAlignment="1" applyProtection="1">
      <alignment horizontal="center" vertical="center"/>
    </xf>
    <xf numFmtId="0" fontId="23" fillId="0" borderId="0" xfId="0" applyFont="1" applyAlignment="1" applyProtection="1">
      <alignment horizontal="justify" vertical="center" wrapText="1"/>
    </xf>
    <xf numFmtId="0" fontId="18" fillId="0" borderId="0" xfId="0" applyFont="1" applyAlignment="1" applyProtection="1">
      <alignment horizontal="distributed" vertical="center"/>
    </xf>
    <xf numFmtId="0" fontId="62" fillId="37" borderId="16" xfId="0" applyFont="1" applyFill="1" applyBorder="1" applyAlignment="1" applyProtection="1">
      <alignment horizontal="center" vertical="center"/>
      <protection locked="0"/>
    </xf>
    <xf numFmtId="0" fontId="62" fillId="37" borderId="17" xfId="0" applyFont="1" applyFill="1" applyBorder="1" applyAlignment="1" applyProtection="1">
      <alignment horizontal="center" vertical="center"/>
      <protection locked="0"/>
    </xf>
    <xf numFmtId="0" fontId="62" fillId="37" borderId="17" xfId="0" applyFont="1" applyFill="1" applyBorder="1" applyAlignment="1" applyProtection="1">
      <alignment horizontal="center" vertical="center" wrapText="1"/>
      <protection locked="0"/>
    </xf>
    <xf numFmtId="0" fontId="62" fillId="37" borderId="18" xfId="0" applyFont="1" applyFill="1" applyBorder="1" applyAlignment="1" applyProtection="1">
      <alignment horizontal="center" vertical="center" wrapText="1"/>
      <protection locked="0"/>
    </xf>
    <xf numFmtId="0" fontId="54" fillId="37" borderId="20" xfId="0" applyFont="1" applyFill="1" applyBorder="1" applyAlignment="1" applyProtection="1">
      <alignment horizontal="left" vertical="center"/>
      <protection locked="0"/>
    </xf>
    <xf numFmtId="0" fontId="54" fillId="37" borderId="21" xfId="0" applyFont="1" applyFill="1" applyBorder="1" applyAlignment="1" applyProtection="1">
      <alignment horizontal="left" vertical="center"/>
      <protection locked="0"/>
    </xf>
    <xf numFmtId="0" fontId="54" fillId="37" borderId="77" xfId="0" applyFont="1" applyFill="1" applyBorder="1" applyAlignment="1" applyProtection="1">
      <alignment horizontal="left" vertical="center"/>
      <protection locked="0"/>
    </xf>
    <xf numFmtId="0" fontId="54" fillId="37" borderId="72" xfId="0" applyFont="1" applyFill="1" applyBorder="1" applyAlignment="1" applyProtection="1">
      <alignment horizontal="left" vertical="center"/>
      <protection locked="0"/>
    </xf>
    <xf numFmtId="0" fontId="54" fillId="37" borderId="78" xfId="0" applyFont="1" applyFill="1" applyBorder="1" applyAlignment="1" applyProtection="1">
      <alignment horizontal="left" vertical="center"/>
      <protection locked="0"/>
    </xf>
    <xf numFmtId="0" fontId="54" fillId="37" borderId="79" xfId="0" applyFont="1" applyFill="1" applyBorder="1" applyAlignment="1" applyProtection="1">
      <alignment horizontal="left" vertical="center"/>
      <protection locked="0"/>
    </xf>
    <xf numFmtId="0" fontId="54" fillId="37" borderId="80" xfId="0" applyFont="1" applyFill="1" applyBorder="1" applyAlignment="1" applyProtection="1">
      <alignment horizontal="left" vertical="center"/>
      <protection locked="0"/>
    </xf>
    <xf numFmtId="0" fontId="18" fillId="0" borderId="0" xfId="0" applyFont="1" applyAlignment="1" applyProtection="1">
      <alignment horizontal="left" vertical="center" shrinkToFit="1"/>
    </xf>
    <xf numFmtId="38" fontId="55" fillId="0" borderId="77" xfId="44" applyFont="1" applyBorder="1" applyAlignment="1" applyProtection="1">
      <alignment horizontal="right" vertical="center"/>
    </xf>
    <xf numFmtId="38" fontId="55" fillId="0" borderId="72" xfId="44" applyFont="1" applyBorder="1" applyAlignment="1" applyProtection="1">
      <alignment horizontal="right" vertical="center"/>
    </xf>
    <xf numFmtId="38" fontId="55" fillId="0" borderId="78" xfId="44" applyFont="1" applyBorder="1" applyAlignment="1" applyProtection="1">
      <alignment horizontal="right" vertical="center"/>
    </xf>
    <xf numFmtId="0" fontId="22" fillId="37" borderId="16" xfId="0" applyFont="1" applyFill="1" applyBorder="1" applyAlignment="1" applyProtection="1">
      <alignment horizontal="center" vertical="top"/>
    </xf>
    <xf numFmtId="0" fontId="22" fillId="37" borderId="17" xfId="0" applyFont="1" applyFill="1" applyBorder="1" applyAlignment="1" applyProtection="1">
      <alignment horizontal="center" vertical="top"/>
    </xf>
    <xf numFmtId="0" fontId="18" fillId="37" borderId="17" xfId="0" applyFont="1" applyFill="1" applyBorder="1" applyAlignment="1" applyProtection="1">
      <alignment horizontal="center" vertical="center"/>
    </xf>
    <xf numFmtId="0" fontId="22" fillId="37" borderId="17" xfId="0" applyFont="1" applyFill="1" applyBorder="1" applyAlignment="1" applyProtection="1">
      <alignment horizontal="center" vertical="center"/>
    </xf>
    <xf numFmtId="0" fontId="22" fillId="37" borderId="17" xfId="0" applyFont="1" applyFill="1" applyBorder="1" applyAlignment="1" applyProtection="1">
      <alignment horizontal="center" vertical="top" wrapText="1"/>
    </xf>
    <xf numFmtId="0" fontId="22" fillId="37" borderId="18" xfId="0" applyFont="1" applyFill="1" applyBorder="1" applyAlignment="1" applyProtection="1">
      <alignment horizontal="center" vertical="top" wrapText="1"/>
    </xf>
    <xf numFmtId="0" fontId="0" fillId="37" borderId="17" xfId="0" applyFill="1" applyBorder="1" applyAlignment="1" applyProtection="1">
      <alignment horizontal="center" vertical="center"/>
    </xf>
    <xf numFmtId="0" fontId="23" fillId="37" borderId="37" xfId="0" applyFont="1" applyFill="1" applyBorder="1" applyAlignment="1" applyProtection="1">
      <alignment horizontal="center" vertical="center"/>
    </xf>
    <xf numFmtId="0" fontId="23" fillId="37" borderId="35" xfId="0" applyFont="1" applyFill="1" applyBorder="1" applyAlignment="1" applyProtection="1">
      <alignment horizontal="center" vertical="center"/>
    </xf>
    <xf numFmtId="0" fontId="23" fillId="37" borderId="38" xfId="0" applyFont="1" applyFill="1" applyBorder="1" applyAlignment="1" applyProtection="1">
      <alignment horizontal="center" vertical="center"/>
    </xf>
    <xf numFmtId="0" fontId="0" fillId="37" borderId="20" xfId="0" applyFill="1" applyBorder="1" applyAlignment="1" applyProtection="1">
      <alignment horizontal="center" vertical="center"/>
    </xf>
    <xf numFmtId="0" fontId="0" fillId="37" borderId="21" xfId="0" applyFill="1" applyBorder="1" applyAlignment="1" applyProtection="1">
      <alignment horizontal="center" vertical="center"/>
    </xf>
    <xf numFmtId="0" fontId="54" fillId="37" borderId="0" xfId="0" applyFont="1" applyFill="1" applyAlignment="1" applyProtection="1">
      <alignment horizontal="center" vertical="center"/>
    </xf>
    <xf numFmtId="0" fontId="54" fillId="37" borderId="77" xfId="0" applyFont="1" applyFill="1" applyBorder="1" applyAlignment="1" applyProtection="1">
      <alignment horizontal="left" vertical="center"/>
    </xf>
    <xf numFmtId="0" fontId="54" fillId="37" borderId="72" xfId="0" applyFont="1" applyFill="1" applyBorder="1" applyAlignment="1" applyProtection="1">
      <alignment horizontal="left" vertical="center"/>
    </xf>
    <xf numFmtId="0" fontId="54" fillId="37" borderId="78" xfId="0" applyFont="1" applyFill="1" applyBorder="1" applyAlignment="1" applyProtection="1">
      <alignment horizontal="left" vertical="center"/>
    </xf>
    <xf numFmtId="0" fontId="54" fillId="37" borderId="79" xfId="0" applyFont="1" applyFill="1" applyBorder="1" applyAlignment="1" applyProtection="1">
      <alignment horizontal="left" vertical="center"/>
    </xf>
    <xf numFmtId="0" fontId="54" fillId="37" borderId="80" xfId="0" applyFont="1" applyFill="1" applyBorder="1" applyAlignment="1" applyProtection="1">
      <alignment horizontal="left" vertical="center"/>
    </xf>
    <xf numFmtId="0" fontId="18" fillId="0" borderId="0" xfId="0" applyFont="1" applyAlignment="1" applyProtection="1">
      <alignment horizontal="center" vertical="center" shrinkToFit="1"/>
    </xf>
    <xf numFmtId="0" fontId="54" fillId="37" borderId="56" xfId="0" applyFont="1" applyFill="1" applyBorder="1" applyAlignment="1" applyProtection="1">
      <alignment horizontal="center" vertical="center"/>
      <protection locked="0"/>
    </xf>
    <xf numFmtId="0" fontId="0" fillId="37" borderId="77" xfId="0" applyFill="1" applyBorder="1" applyAlignment="1" applyProtection="1">
      <alignment horizontal="center" vertical="center"/>
    </xf>
    <xf numFmtId="0" fontId="0" fillId="37" borderId="72" xfId="0" applyFill="1" applyBorder="1" applyAlignment="1" applyProtection="1">
      <alignment horizontal="center" vertical="center"/>
    </xf>
    <xf numFmtId="0" fontId="0" fillId="37" borderId="78" xfId="0" applyFill="1" applyBorder="1" applyAlignment="1" applyProtection="1">
      <alignment horizontal="center" vertical="center"/>
    </xf>
    <xf numFmtId="0" fontId="0" fillId="37" borderId="79" xfId="0" applyFill="1" applyBorder="1" applyAlignment="1" applyProtection="1">
      <alignment horizontal="center" vertical="center"/>
    </xf>
    <xf numFmtId="0" fontId="0" fillId="37" borderId="80" xfId="0" applyFill="1" applyBorder="1" applyAlignment="1" applyProtection="1">
      <alignment horizontal="center" vertical="center"/>
    </xf>
    <xf numFmtId="0" fontId="0" fillId="37" borderId="83" xfId="0" applyFill="1" applyBorder="1" applyAlignment="1" applyProtection="1">
      <alignment horizontal="left" vertical="center"/>
    </xf>
    <xf numFmtId="0" fontId="0" fillId="37" borderId="67" xfId="0" applyFill="1" applyBorder="1" applyAlignment="1" applyProtection="1">
      <alignment horizontal="left" vertical="center"/>
    </xf>
    <xf numFmtId="0" fontId="0" fillId="37" borderId="84" xfId="0" applyFill="1" applyBorder="1" applyAlignment="1" applyProtection="1">
      <alignment horizontal="left" vertical="center"/>
    </xf>
    <xf numFmtId="0" fontId="54" fillId="37" borderId="56" xfId="0" applyFont="1" applyFill="1" applyBorder="1" applyAlignment="1" applyProtection="1">
      <alignment horizontal="center" vertical="center"/>
    </xf>
    <xf numFmtId="0" fontId="54" fillId="37" borderId="56" xfId="0" applyFont="1" applyFill="1" applyBorder="1" applyAlignment="1" applyProtection="1">
      <alignment horizontal="left" vertical="center"/>
    </xf>
    <xf numFmtId="0" fontId="39" fillId="0" borderId="11" xfId="0" applyFont="1" applyBorder="1" applyAlignment="1">
      <alignment horizontal="center" vertical="center"/>
    </xf>
    <xf numFmtId="0" fontId="39" fillId="0" borderId="12" xfId="0" applyFont="1" applyBorder="1" applyAlignment="1">
      <alignment horizontal="center" vertical="center"/>
    </xf>
    <xf numFmtId="0" fontId="39" fillId="0" borderId="63" xfId="0" applyFont="1" applyBorder="1" applyAlignment="1">
      <alignment horizontal="center" vertical="center"/>
    </xf>
    <xf numFmtId="0" fontId="50" fillId="0" borderId="64" xfId="0" applyFont="1" applyBorder="1" applyAlignment="1">
      <alignment horizontal="center" vertical="center" shrinkToFit="1"/>
    </xf>
    <xf numFmtId="0" fontId="50" fillId="0" borderId="12" xfId="0" applyFont="1" applyBorder="1" applyAlignment="1">
      <alignment horizontal="center" vertical="center" shrinkToFit="1"/>
    </xf>
    <xf numFmtId="0" fontId="50" fillId="0" borderId="63" xfId="0" applyFont="1" applyBorder="1" applyAlignment="1">
      <alignment horizontal="center" vertical="center" shrinkToFit="1"/>
    </xf>
    <xf numFmtId="0" fontId="37" fillId="0" borderId="12" xfId="0" applyFont="1" applyBorder="1" applyAlignment="1">
      <alignment horizontal="center" vertical="center" wrapText="1"/>
    </xf>
    <xf numFmtId="0" fontId="37" fillId="0" borderId="10" xfId="0" applyFont="1" applyBorder="1" applyAlignment="1">
      <alignment horizontal="center" vertical="center" wrapText="1"/>
    </xf>
    <xf numFmtId="0" fontId="39" fillId="0" borderId="66" xfId="0" applyFont="1" applyBorder="1">
      <alignment vertical="center"/>
    </xf>
    <xf numFmtId="0" fontId="39" fillId="0" borderId="67" xfId="0" applyFont="1" applyBorder="1">
      <alignment vertical="center"/>
    </xf>
    <xf numFmtId="0" fontId="39" fillId="0" borderId="67" xfId="0" applyFont="1" applyBorder="1" applyAlignment="1">
      <alignment horizontal="center" vertical="center"/>
    </xf>
    <xf numFmtId="0" fontId="39" fillId="0" borderId="68" xfId="0" applyFont="1" applyBorder="1" applyAlignment="1">
      <alignment horizontal="center" vertical="center"/>
    </xf>
    <xf numFmtId="38" fontId="39" fillId="0" borderId="66" xfId="43" applyFont="1" applyBorder="1" applyAlignment="1" applyProtection="1">
      <alignment vertical="center"/>
    </xf>
    <xf numFmtId="38" fontId="39" fillId="0" borderId="67" xfId="43" applyFont="1" applyBorder="1" applyAlignment="1" applyProtection="1">
      <alignment vertical="center"/>
    </xf>
    <xf numFmtId="0" fontId="39" fillId="0" borderId="72" xfId="0" applyFont="1" applyBorder="1" applyAlignment="1">
      <alignment horizontal="center" vertical="center"/>
    </xf>
    <xf numFmtId="0" fontId="39" fillId="0" borderId="73" xfId="0" applyFont="1" applyBorder="1" applyAlignment="1">
      <alignment horizontal="center" vertical="center"/>
    </xf>
    <xf numFmtId="0" fontId="44" fillId="0" borderId="72" xfId="0" applyFont="1" applyBorder="1" applyAlignment="1">
      <alignment horizontal="center" vertical="center"/>
    </xf>
    <xf numFmtId="0" fontId="44" fillId="0" borderId="73" xfId="0" applyFont="1" applyBorder="1" applyAlignment="1">
      <alignment horizontal="center"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35" fillId="0" borderId="63" xfId="0" applyFont="1" applyBorder="1" applyAlignment="1">
      <alignment horizontal="center" vertical="center"/>
    </xf>
    <xf numFmtId="0" fontId="40" fillId="0" borderId="64" xfId="0" applyFont="1" applyBorder="1" applyAlignment="1">
      <alignment horizontal="right" vertical="center"/>
    </xf>
    <xf numFmtId="0" fontId="40" fillId="0" borderId="12" xfId="0" applyFont="1" applyBorder="1" applyAlignment="1">
      <alignment horizontal="right" vertical="center"/>
    </xf>
    <xf numFmtId="0" fontId="40" fillId="0" borderId="12" xfId="0" applyFont="1" applyBorder="1" applyAlignment="1">
      <alignment horizontal="center" vertical="center"/>
    </xf>
    <xf numFmtId="0" fontId="40" fillId="0" borderId="63" xfId="0" applyFont="1" applyBorder="1" applyAlignment="1">
      <alignment horizontal="center" vertical="center"/>
    </xf>
    <xf numFmtId="38" fontId="40" fillId="0" borderId="64" xfId="43" applyFont="1" applyBorder="1" applyAlignment="1" applyProtection="1">
      <alignment horizontal="right" vertical="center"/>
    </xf>
    <xf numFmtId="38" fontId="40" fillId="0" borderId="12" xfId="43" applyFont="1" applyBorder="1" applyAlignment="1" applyProtection="1">
      <alignment horizontal="right" vertical="center"/>
    </xf>
    <xf numFmtId="176" fontId="37" fillId="37" borderId="17" xfId="43" applyNumberFormat="1" applyFont="1" applyFill="1" applyBorder="1" applyAlignment="1" applyProtection="1">
      <alignment horizontal="center" vertical="center" shrinkToFit="1"/>
      <protection locked="0"/>
    </xf>
    <xf numFmtId="0" fontId="42" fillId="37" borderId="17" xfId="42" applyFont="1" applyFill="1" applyBorder="1" applyAlignment="1" applyProtection="1">
      <alignment horizontal="center" vertical="center" shrinkToFit="1"/>
      <protection locked="0"/>
    </xf>
    <xf numFmtId="38" fontId="37" fillId="0" borderId="37" xfId="42" applyNumberFormat="1" applyFont="1" applyBorder="1" applyAlignment="1">
      <alignment horizontal="right" vertical="center" shrinkToFit="1"/>
    </xf>
    <xf numFmtId="38" fontId="42" fillId="0" borderId="35" xfId="42" applyNumberFormat="1" applyFont="1" applyBorder="1" applyAlignment="1">
      <alignment horizontal="right" vertical="center" shrinkToFit="1"/>
    </xf>
    <xf numFmtId="38" fontId="42" fillId="0" borderId="36" xfId="42" applyNumberFormat="1" applyFont="1" applyBorder="1" applyAlignment="1">
      <alignment horizontal="right" vertical="center" shrinkToFit="1"/>
    </xf>
    <xf numFmtId="176" fontId="37" fillId="0" borderId="37" xfId="43" applyNumberFormat="1" applyFont="1" applyFill="1" applyBorder="1" applyAlignment="1" applyProtection="1">
      <alignment horizontal="right" vertical="center" shrinkToFit="1"/>
    </xf>
    <xf numFmtId="176" fontId="37" fillId="0" borderId="35" xfId="43" applyNumberFormat="1" applyFont="1" applyFill="1" applyBorder="1" applyAlignment="1" applyProtection="1">
      <alignment horizontal="right" vertical="center" shrinkToFit="1"/>
    </xf>
    <xf numFmtId="176" fontId="37" fillId="0" borderId="36" xfId="43" applyNumberFormat="1" applyFont="1" applyFill="1" applyBorder="1" applyAlignment="1" applyProtection="1">
      <alignment horizontal="right" vertical="center" shrinkToFit="1"/>
    </xf>
    <xf numFmtId="38" fontId="37" fillId="0" borderId="37" xfId="42" applyNumberFormat="1" applyFont="1" applyBorder="1" applyAlignment="1">
      <alignment vertical="center" shrinkToFit="1"/>
    </xf>
    <xf numFmtId="38" fontId="42" fillId="0" borderId="35" xfId="42" applyNumberFormat="1" applyFont="1" applyBorder="1" applyAlignment="1">
      <alignment vertical="center" shrinkToFit="1"/>
    </xf>
    <xf numFmtId="0" fontId="38" fillId="0" borderId="35" xfId="42" applyFont="1" applyBorder="1" applyAlignment="1">
      <alignment vertical="center" shrinkToFit="1"/>
    </xf>
    <xf numFmtId="0" fontId="43" fillId="0" borderId="35" xfId="42" applyFont="1" applyBorder="1" applyAlignment="1">
      <alignment vertical="center" shrinkToFit="1"/>
    </xf>
    <xf numFmtId="0" fontId="42" fillId="0" borderId="35" xfId="42" applyFont="1" applyBorder="1" applyAlignment="1">
      <alignment horizontal="right" vertical="center" shrinkToFit="1"/>
    </xf>
    <xf numFmtId="0" fontId="42" fillId="0" borderId="36" xfId="42" applyFont="1" applyBorder="1" applyAlignment="1">
      <alignment horizontal="right" vertical="center" shrinkToFit="1"/>
    </xf>
    <xf numFmtId="0" fontId="37" fillId="0" borderId="17" xfId="42" applyFont="1" applyBorder="1" applyAlignment="1">
      <alignment horizontal="center" vertical="center" shrinkToFit="1"/>
    </xf>
    <xf numFmtId="0" fontId="43" fillId="0" borderId="36" xfId="42" applyFont="1" applyBorder="1" applyAlignment="1">
      <alignment vertical="center" shrinkToFit="1"/>
    </xf>
    <xf numFmtId="0" fontId="37" fillId="0" borderId="42" xfId="42" applyFont="1" applyBorder="1" applyAlignment="1">
      <alignment vertical="center" shrinkToFit="1"/>
    </xf>
    <xf numFmtId="0" fontId="42" fillId="0" borderId="43" xfId="42" applyFont="1" applyBorder="1" applyAlignment="1">
      <alignment vertical="center" shrinkToFit="1"/>
    </xf>
    <xf numFmtId="0" fontId="42" fillId="0" borderId="44" xfId="42" applyFont="1" applyBorder="1" applyAlignment="1">
      <alignment vertical="center" shrinkToFit="1"/>
    </xf>
    <xf numFmtId="0" fontId="37" fillId="0" borderId="17" xfId="42" applyFont="1" applyBorder="1" applyAlignment="1">
      <alignment horizontal="left" vertical="center" wrapText="1" shrinkToFit="1"/>
    </xf>
    <xf numFmtId="0" fontId="37" fillId="0" borderId="17" xfId="42" applyFont="1" applyBorder="1" applyAlignment="1">
      <alignment horizontal="left" vertical="center" shrinkToFit="1"/>
    </xf>
    <xf numFmtId="0" fontId="35" fillId="0" borderId="17" xfId="0" applyFont="1" applyBorder="1" applyAlignment="1">
      <alignment horizontal="center" vertical="center" textRotation="255" shrinkToFit="1"/>
    </xf>
    <xf numFmtId="0" fontId="36" fillId="0" borderId="23" xfId="0" applyFont="1" applyBorder="1" applyAlignment="1">
      <alignment horizontal="left" vertical="center"/>
    </xf>
    <xf numFmtId="0" fontId="39" fillId="0" borderId="46" xfId="0" applyFont="1" applyBorder="1" applyAlignment="1">
      <alignment horizontal="left" vertical="top"/>
    </xf>
    <xf numFmtId="0" fontId="37" fillId="0" borderId="17" xfId="0" applyFont="1" applyBorder="1" applyAlignment="1">
      <alignment horizontal="center" vertical="center" shrinkToFit="1"/>
    </xf>
    <xf numFmtId="0" fontId="37" fillId="0" borderId="45" xfId="42" applyFont="1" applyBorder="1" applyAlignment="1" applyProtection="1">
      <alignment horizontal="left" vertical="center" shrinkToFit="1"/>
      <protection locked="0"/>
    </xf>
    <xf numFmtId="0" fontId="42" fillId="0" borderId="45" xfId="42" applyFont="1" applyBorder="1" applyAlignment="1">
      <alignment horizontal="left" vertical="center" shrinkToFit="1"/>
    </xf>
    <xf numFmtId="38" fontId="37" fillId="0" borderId="34" xfId="42" applyNumberFormat="1" applyFont="1" applyBorder="1" applyAlignment="1">
      <alignment vertical="center" shrinkToFit="1"/>
    </xf>
    <xf numFmtId="38" fontId="42" fillId="0" borderId="32" xfId="42" applyNumberFormat="1" applyFont="1" applyBorder="1" applyAlignment="1">
      <alignment vertical="center" shrinkToFit="1"/>
    </xf>
    <xf numFmtId="0" fontId="38" fillId="0" borderId="32" xfId="42" applyFont="1" applyBorder="1" applyAlignment="1">
      <alignment vertical="center" shrinkToFit="1"/>
    </xf>
    <xf numFmtId="0" fontId="43" fillId="0" borderId="32" xfId="42" applyFont="1" applyBorder="1" applyAlignment="1">
      <alignment vertical="center" shrinkToFit="1"/>
    </xf>
    <xf numFmtId="0" fontId="44" fillId="0" borderId="37" xfId="42" applyFont="1" applyBorder="1" applyAlignment="1">
      <alignment horizontal="center" vertical="center"/>
    </xf>
    <xf numFmtId="0" fontId="44" fillId="0" borderId="35" xfId="42" applyFont="1" applyBorder="1" applyAlignment="1">
      <alignment horizontal="center" vertical="center"/>
    </xf>
    <xf numFmtId="0" fontId="44" fillId="0" borderId="36" xfId="42" applyFont="1" applyBorder="1" applyAlignment="1">
      <alignment horizontal="center" vertical="center"/>
    </xf>
    <xf numFmtId="0" fontId="39" fillId="0" borderId="17" xfId="42" applyFont="1" applyBorder="1" applyAlignment="1">
      <alignment horizontal="center" vertical="center"/>
    </xf>
    <xf numFmtId="0" fontId="42" fillId="0" borderId="17" xfId="42" applyFont="1" applyBorder="1" applyAlignment="1">
      <alignment horizontal="center" vertical="center"/>
    </xf>
    <xf numFmtId="0" fontId="37" fillId="0" borderId="17" xfId="42" applyFont="1" applyBorder="1" applyAlignment="1">
      <alignment horizontal="center" vertical="center"/>
    </xf>
    <xf numFmtId="0" fontId="42" fillId="0" borderId="17" xfId="42" applyFont="1" applyBorder="1">
      <alignment vertical="center"/>
    </xf>
    <xf numFmtId="0" fontId="37" fillId="0" borderId="17" xfId="42" applyFont="1" applyBorder="1" applyAlignment="1" applyProtection="1">
      <alignment horizontal="center" vertical="center"/>
      <protection hidden="1"/>
    </xf>
    <xf numFmtId="0" fontId="42" fillId="0" borderId="17" xfId="42" applyFont="1" applyBorder="1" applyProtection="1">
      <alignment vertical="center"/>
      <protection hidden="1"/>
    </xf>
    <xf numFmtId="177" fontId="37" fillId="0" borderId="17" xfId="42" applyNumberFormat="1" applyFont="1" applyBorder="1" applyAlignment="1">
      <alignment horizontal="right" vertical="center" shrinkToFit="1"/>
    </xf>
    <xf numFmtId="0" fontId="45" fillId="0" borderId="0" xfId="42" applyFont="1" applyAlignment="1">
      <alignment horizontal="left"/>
    </xf>
    <xf numFmtId="0" fontId="36" fillId="37" borderId="17" xfId="0" applyFont="1" applyFill="1" applyBorder="1" applyAlignment="1" applyProtection="1">
      <alignment horizontal="center" vertical="center" shrinkToFit="1"/>
      <protection locked="0"/>
    </xf>
    <xf numFmtId="0" fontId="36" fillId="37" borderId="23" xfId="0" applyFont="1" applyFill="1" applyBorder="1" applyAlignment="1" applyProtection="1">
      <alignment horizontal="left" vertical="center"/>
      <protection locked="0"/>
    </xf>
    <xf numFmtId="0" fontId="39" fillId="37" borderId="46" xfId="0" applyFont="1" applyFill="1" applyBorder="1" applyAlignment="1" applyProtection="1">
      <alignment horizontal="left" vertical="center"/>
      <protection locked="0"/>
    </xf>
    <xf numFmtId="0" fontId="36" fillId="0" borderId="17" xfId="0" applyFont="1" applyBorder="1" applyAlignment="1">
      <alignment horizontal="left" vertical="center"/>
    </xf>
    <xf numFmtId="0" fontId="36" fillId="0" borderId="41" xfId="0" applyFont="1" applyBorder="1" applyAlignment="1">
      <alignment horizontal="right" vertical="center"/>
    </xf>
    <xf numFmtId="0" fontId="36" fillId="0" borderId="39" xfId="0" applyFont="1" applyBorder="1" applyAlignment="1">
      <alignment horizontal="right" vertical="center"/>
    </xf>
    <xf numFmtId="0" fontId="36" fillId="37" borderId="39" xfId="0" applyFont="1" applyFill="1" applyBorder="1" applyAlignment="1" applyProtection="1">
      <alignment horizontal="center" vertical="center"/>
      <protection locked="0"/>
    </xf>
    <xf numFmtId="0" fontId="36" fillId="37" borderId="17" xfId="0" applyFont="1" applyFill="1" applyBorder="1" applyAlignment="1" applyProtection="1">
      <alignment horizontal="left" vertical="center"/>
      <protection locked="0"/>
    </xf>
    <xf numFmtId="0" fontId="39" fillId="0" borderId="17" xfId="0" applyFont="1" applyBorder="1" applyAlignment="1">
      <alignment horizontal="center" vertical="center"/>
    </xf>
    <xf numFmtId="0" fontId="36" fillId="0" borderId="17" xfId="0" applyFont="1" applyBorder="1" applyAlignment="1">
      <alignment horizontal="center" vertical="center"/>
    </xf>
    <xf numFmtId="0" fontId="36" fillId="37" borderId="17" xfId="0" applyFont="1" applyFill="1" applyBorder="1" applyAlignment="1" applyProtection="1">
      <alignment horizontal="center" vertical="center"/>
      <protection locked="0"/>
    </xf>
    <xf numFmtId="0" fontId="36" fillId="37" borderId="34" xfId="0" applyFont="1" applyFill="1" applyBorder="1" applyAlignment="1" applyProtection="1">
      <alignment horizontal="left" vertical="center"/>
      <protection locked="0"/>
    </xf>
    <xf numFmtId="0" fontId="36" fillId="37" borderId="32" xfId="0" applyFont="1" applyFill="1" applyBorder="1" applyAlignment="1" applyProtection="1">
      <alignment horizontal="left" vertical="center"/>
      <protection locked="0"/>
    </xf>
    <xf numFmtId="0" fontId="36" fillId="37" borderId="33" xfId="0" applyFont="1" applyFill="1" applyBorder="1" applyAlignment="1" applyProtection="1">
      <alignment horizontal="left" vertical="center"/>
      <protection locked="0"/>
    </xf>
    <xf numFmtId="38" fontId="36" fillId="0" borderId="35" xfId="43" applyFont="1" applyFill="1" applyBorder="1" applyAlignment="1" applyProtection="1">
      <alignment horizontal="right" vertical="center" shrinkToFit="1"/>
    </xf>
    <xf numFmtId="0" fontId="50" fillId="0" borderId="17" xfId="0" applyFont="1" applyBorder="1" applyAlignment="1">
      <alignment horizontal="center" vertical="center" wrapText="1"/>
    </xf>
    <xf numFmtId="0" fontId="50" fillId="0" borderId="17" xfId="0" applyFont="1" applyBorder="1" applyAlignment="1">
      <alignment horizontal="center" vertical="center"/>
    </xf>
    <xf numFmtId="0" fontId="39" fillId="0" borderId="17" xfId="0" applyFont="1" applyBorder="1" applyAlignment="1">
      <alignment horizontal="center" vertical="center" shrinkToFit="1"/>
    </xf>
    <xf numFmtId="0" fontId="36" fillId="37" borderId="17" xfId="0" applyFont="1" applyFill="1" applyBorder="1" applyAlignment="1" applyProtection="1">
      <alignment horizontal="left" vertical="center" shrinkToFit="1"/>
      <protection locked="0"/>
    </xf>
    <xf numFmtId="0" fontId="36" fillId="0" borderId="39" xfId="0" applyFont="1" applyBorder="1" applyAlignment="1">
      <alignment horizontal="center" vertical="center"/>
    </xf>
    <xf numFmtId="0" fontId="36" fillId="0" borderId="40" xfId="0" applyFont="1" applyBorder="1" applyAlignment="1">
      <alignment horizontal="center" vertical="center"/>
    </xf>
    <xf numFmtId="38" fontId="37" fillId="37" borderId="46" xfId="43" applyFont="1" applyFill="1" applyBorder="1" applyAlignment="1" applyProtection="1">
      <alignment horizontal="center" vertical="center" shrinkToFit="1"/>
      <protection locked="0"/>
    </xf>
    <xf numFmtId="0" fontId="46" fillId="37" borderId="46" xfId="0" applyFont="1" applyFill="1" applyBorder="1" applyAlignment="1" applyProtection="1">
      <alignment horizontal="center" vertical="center" shrinkToFit="1"/>
      <protection locked="0"/>
    </xf>
    <xf numFmtId="0" fontId="37" fillId="37" borderId="52" xfId="0" applyFont="1" applyFill="1" applyBorder="1" applyAlignment="1" applyProtection="1">
      <alignment horizontal="center" vertical="center"/>
      <protection locked="0"/>
    </xf>
    <xf numFmtId="0" fontId="42" fillId="37" borderId="53" xfId="0" applyFont="1" applyFill="1" applyBorder="1" applyAlignment="1" applyProtection="1">
      <alignment horizontal="center" vertical="center"/>
      <protection locked="0"/>
    </xf>
    <xf numFmtId="49" fontId="37" fillId="0" borderId="17" xfId="0" applyNumberFormat="1" applyFont="1" applyBorder="1" applyAlignment="1">
      <alignment horizontal="center" vertical="center"/>
    </xf>
    <xf numFmtId="0" fontId="46" fillId="0" borderId="17" xfId="0" applyFont="1" applyBorder="1">
      <alignment vertical="center"/>
    </xf>
    <xf numFmtId="49" fontId="37" fillId="0" borderId="17" xfId="0" applyNumberFormat="1" applyFont="1" applyBorder="1" applyAlignment="1">
      <alignment horizontal="center" vertical="center" wrapText="1"/>
    </xf>
    <xf numFmtId="38" fontId="37" fillId="0" borderId="17" xfId="43" applyFont="1" applyFill="1" applyBorder="1" applyAlignment="1">
      <alignment horizontal="center" vertical="center" shrinkToFit="1"/>
    </xf>
    <xf numFmtId="0" fontId="46" fillId="0" borderId="17" xfId="0" applyFont="1" applyBorder="1" applyAlignment="1">
      <alignment horizontal="center" vertical="center" shrinkToFit="1"/>
    </xf>
    <xf numFmtId="0" fontId="37" fillId="0" borderId="37" xfId="0" applyFont="1" applyBorder="1" applyAlignment="1">
      <alignment horizontal="center" vertical="center"/>
    </xf>
    <xf numFmtId="0" fontId="36" fillId="0" borderId="35" xfId="0" applyFont="1" applyBorder="1" applyAlignment="1">
      <alignment horizontal="center" vertical="center"/>
    </xf>
    <xf numFmtId="0" fontId="36" fillId="0" borderId="36" xfId="0" applyFont="1" applyBorder="1" applyAlignment="1">
      <alignment horizontal="center" vertical="center"/>
    </xf>
    <xf numFmtId="0" fontId="46" fillId="0" borderId="17" xfId="0" applyFont="1" applyBorder="1" applyAlignment="1">
      <alignment horizontal="center" vertical="center"/>
    </xf>
    <xf numFmtId="0" fontId="37" fillId="0" borderId="49" xfId="0" applyFont="1" applyBorder="1" applyAlignment="1">
      <alignment horizontal="center" vertical="center"/>
    </xf>
    <xf numFmtId="0" fontId="42" fillId="0" borderId="50" xfId="0" applyFont="1" applyBorder="1" applyAlignment="1">
      <alignment horizontal="center" vertical="center"/>
    </xf>
    <xf numFmtId="0" fontId="37" fillId="0" borderId="50" xfId="0" applyFont="1" applyBorder="1" applyAlignment="1">
      <alignment horizontal="center" vertical="center"/>
    </xf>
    <xf numFmtId="0" fontId="42" fillId="0" borderId="51" xfId="0" applyFont="1" applyBorder="1" applyAlignment="1">
      <alignment horizontal="center" vertical="center"/>
    </xf>
    <xf numFmtId="38" fontId="37" fillId="37" borderId="47" xfId="43" applyFont="1" applyFill="1" applyBorder="1" applyAlignment="1" applyProtection="1">
      <alignment horizontal="center" vertical="center" shrinkToFit="1"/>
      <protection locked="0"/>
    </xf>
    <xf numFmtId="0" fontId="46" fillId="37" borderId="47" xfId="0" applyFont="1" applyFill="1" applyBorder="1" applyAlignment="1" applyProtection="1">
      <alignment horizontal="center" vertical="center" shrinkToFit="1"/>
      <protection locked="0"/>
    </xf>
    <xf numFmtId="0" fontId="37" fillId="37" borderId="55" xfId="0" applyFont="1" applyFill="1" applyBorder="1" applyAlignment="1" applyProtection="1">
      <alignment horizontal="center" vertical="center"/>
      <protection locked="0"/>
    </xf>
    <xf numFmtId="0" fontId="42" fillId="37" borderId="56" xfId="0" applyFont="1" applyFill="1" applyBorder="1" applyAlignment="1" applyProtection="1">
      <alignment horizontal="center" vertical="center"/>
      <protection locked="0"/>
    </xf>
    <xf numFmtId="0" fontId="37" fillId="37" borderId="53" xfId="0" applyFont="1" applyFill="1" applyBorder="1" applyAlignment="1" applyProtection="1">
      <alignment horizontal="center" vertical="center"/>
      <protection locked="0"/>
    </xf>
    <xf numFmtId="0" fontId="42" fillId="37" borderId="54" xfId="0" applyFont="1" applyFill="1" applyBorder="1" applyAlignment="1" applyProtection="1">
      <alignment horizontal="center" vertical="center"/>
      <protection locked="0"/>
    </xf>
    <xf numFmtId="0" fontId="37" fillId="37" borderId="47" xfId="0" applyFont="1" applyFill="1" applyBorder="1" applyAlignment="1" applyProtection="1">
      <alignment horizontal="center" vertical="center"/>
      <protection locked="0"/>
    </xf>
    <xf numFmtId="0" fontId="46" fillId="37" borderId="47" xfId="0" applyFont="1" applyFill="1" applyBorder="1" applyAlignment="1" applyProtection="1">
      <alignment horizontal="center" vertical="center"/>
      <protection locked="0"/>
    </xf>
    <xf numFmtId="0" fontId="37" fillId="37" borderId="56" xfId="0" applyFont="1" applyFill="1" applyBorder="1" applyAlignment="1" applyProtection="1">
      <alignment horizontal="center" vertical="center"/>
      <protection locked="0"/>
    </xf>
    <xf numFmtId="0" fontId="42" fillId="37" borderId="57" xfId="0" applyFont="1" applyFill="1" applyBorder="1" applyAlignment="1" applyProtection="1">
      <alignment horizontal="center" vertical="center"/>
      <protection locked="0"/>
    </xf>
    <xf numFmtId="0" fontId="37" fillId="37" borderId="46" xfId="0" applyFont="1" applyFill="1" applyBorder="1" applyAlignment="1" applyProtection="1">
      <alignment horizontal="center" vertical="center"/>
      <protection locked="0"/>
    </xf>
    <xf numFmtId="0" fontId="46" fillId="37" borderId="46" xfId="0" applyFont="1" applyFill="1" applyBorder="1" applyAlignment="1" applyProtection="1">
      <alignment horizontal="center" vertical="center"/>
      <protection locked="0"/>
    </xf>
    <xf numFmtId="49" fontId="37" fillId="37" borderId="46" xfId="0" applyNumberFormat="1" applyFont="1" applyFill="1" applyBorder="1" applyAlignment="1" applyProtection="1">
      <alignment horizontal="center" vertical="center"/>
      <protection locked="0"/>
    </xf>
    <xf numFmtId="0" fontId="37" fillId="0" borderId="47" xfId="0" applyFont="1" applyBorder="1" applyAlignment="1">
      <alignment horizontal="center" vertical="center"/>
    </xf>
    <xf numFmtId="38" fontId="37" fillId="37" borderId="48" xfId="43" applyFont="1" applyFill="1" applyBorder="1" applyAlignment="1" applyProtection="1">
      <alignment horizontal="center" vertical="center" shrinkToFit="1"/>
      <protection locked="0"/>
    </xf>
    <xf numFmtId="0" fontId="46" fillId="37" borderId="48" xfId="0" applyFont="1" applyFill="1" applyBorder="1" applyAlignment="1" applyProtection="1">
      <alignment horizontal="center" vertical="center" shrinkToFit="1"/>
      <protection locked="0"/>
    </xf>
    <xf numFmtId="0" fontId="37" fillId="37" borderId="58" xfId="0" applyFont="1" applyFill="1" applyBorder="1" applyAlignment="1" applyProtection="1">
      <alignment horizontal="center" vertical="center"/>
      <protection locked="0"/>
    </xf>
    <xf numFmtId="0" fontId="42" fillId="37" borderId="59" xfId="0" applyFont="1" applyFill="1" applyBorder="1" applyAlignment="1" applyProtection="1">
      <alignment horizontal="center" vertical="center"/>
      <protection locked="0"/>
    </xf>
    <xf numFmtId="0" fontId="37" fillId="37" borderId="59" xfId="0" applyFont="1" applyFill="1" applyBorder="1" applyAlignment="1" applyProtection="1">
      <alignment horizontal="center" vertical="center"/>
      <protection locked="0"/>
    </xf>
    <xf numFmtId="0" fontId="42" fillId="37" borderId="60" xfId="0" applyFont="1" applyFill="1" applyBorder="1" applyAlignment="1" applyProtection="1">
      <alignment horizontal="center" vertical="center"/>
      <protection locked="0"/>
    </xf>
    <xf numFmtId="49" fontId="37" fillId="37" borderId="47" xfId="0" applyNumberFormat="1" applyFont="1" applyFill="1" applyBorder="1" applyAlignment="1" applyProtection="1">
      <alignment horizontal="center" vertical="center"/>
      <protection locked="0"/>
    </xf>
    <xf numFmtId="0" fontId="37" fillId="0" borderId="46" xfId="0" applyFont="1" applyBorder="1" applyAlignment="1">
      <alignment horizontal="center" vertical="center"/>
    </xf>
    <xf numFmtId="0" fontId="0" fillId="0" borderId="0" xfId="0" applyAlignment="1">
      <alignment horizontal="center" vertical="center"/>
    </xf>
    <xf numFmtId="0" fontId="37" fillId="0" borderId="48" xfId="0" applyFont="1" applyBorder="1" applyAlignment="1">
      <alignment horizontal="center" vertical="center"/>
    </xf>
    <xf numFmtId="0" fontId="39" fillId="0" borderId="20" xfId="0" applyFont="1" applyBorder="1" applyAlignment="1">
      <alignment horizontal="left" vertical="center"/>
    </xf>
    <xf numFmtId="0" fontId="39" fillId="0" borderId="21" xfId="0" applyFont="1" applyBorder="1" applyAlignment="1">
      <alignment horizontal="left" vertical="center"/>
    </xf>
    <xf numFmtId="0" fontId="39" fillId="0" borderId="17" xfId="0" applyFont="1" applyBorder="1" applyAlignment="1">
      <alignment horizontal="left" vertical="center"/>
    </xf>
    <xf numFmtId="0" fontId="39" fillId="0" borderId="18" xfId="0" applyFont="1" applyBorder="1" applyAlignment="1">
      <alignment horizontal="left" vertical="center"/>
    </xf>
    <xf numFmtId="0" fontId="39" fillId="0" borderId="17" xfId="0" applyFont="1" applyBorder="1" applyAlignment="1">
      <alignment horizontal="left" vertical="center" wrapText="1"/>
    </xf>
    <xf numFmtId="0" fontId="39" fillId="0" borderId="18" xfId="0" applyFont="1" applyBorder="1" applyAlignment="1">
      <alignment horizontal="left" vertical="center" wrapText="1"/>
    </xf>
    <xf numFmtId="0" fontId="47" fillId="34" borderId="13" xfId="0" applyFont="1" applyFill="1" applyBorder="1" applyAlignment="1">
      <alignment horizontal="center" vertical="center"/>
    </xf>
    <xf numFmtId="0" fontId="47" fillId="34" borderId="14" xfId="0" applyFont="1" applyFill="1" applyBorder="1" applyAlignment="1">
      <alignment horizontal="center" vertical="center"/>
    </xf>
    <xf numFmtId="0" fontId="47" fillId="34" borderId="15" xfId="0" applyFont="1" applyFill="1" applyBorder="1" applyAlignment="1">
      <alignment horizontal="center" vertical="center"/>
    </xf>
    <xf numFmtId="0" fontId="37" fillId="37" borderId="48" xfId="0" applyFont="1" applyFill="1" applyBorder="1" applyAlignment="1" applyProtection="1">
      <alignment horizontal="center" vertical="center"/>
      <protection locked="0"/>
    </xf>
    <xf numFmtId="0" fontId="46" fillId="37" borderId="48" xfId="0" applyFont="1" applyFill="1" applyBorder="1" applyAlignment="1" applyProtection="1">
      <alignment horizontal="center" vertical="center"/>
      <protection locked="0"/>
    </xf>
    <xf numFmtId="49" fontId="37" fillId="37" borderId="48" xfId="0" applyNumberFormat="1" applyFont="1" applyFill="1" applyBorder="1" applyAlignment="1" applyProtection="1">
      <alignment horizontal="center" vertical="center"/>
      <protection locked="0"/>
    </xf>
    <xf numFmtId="0" fontId="36" fillId="0" borderId="17" xfId="0" applyFont="1" applyBorder="1" applyAlignment="1" applyProtection="1">
      <alignment horizontal="left" vertical="center"/>
    </xf>
    <xf numFmtId="0" fontId="36" fillId="0" borderId="41" xfId="0" applyFont="1" applyBorder="1" applyAlignment="1" applyProtection="1">
      <alignment horizontal="right" vertical="center"/>
    </xf>
    <xf numFmtId="0" fontId="36" fillId="0" borderId="39" xfId="0" applyFont="1" applyBorder="1" applyAlignment="1" applyProtection="1">
      <alignment horizontal="right" vertical="center"/>
    </xf>
    <xf numFmtId="0" fontId="36" fillId="0" borderId="39" xfId="0" applyFont="1" applyBorder="1" applyAlignment="1" applyProtection="1">
      <alignment horizontal="center" vertical="center"/>
    </xf>
    <xf numFmtId="0" fontId="36" fillId="0" borderId="40" xfId="0" applyFont="1" applyBorder="1" applyAlignment="1" applyProtection="1">
      <alignment horizontal="center" vertical="center"/>
    </xf>
    <xf numFmtId="0" fontId="39" fillId="0" borderId="17" xfId="0" applyFont="1" applyBorder="1" applyAlignment="1" applyProtection="1">
      <alignment horizontal="center" vertical="center" shrinkToFit="1"/>
    </xf>
    <xf numFmtId="0" fontId="45" fillId="0" borderId="0" xfId="42" applyFont="1" applyAlignment="1" applyProtection="1">
      <alignment horizontal="left"/>
    </xf>
    <xf numFmtId="0" fontId="37" fillId="0" borderId="17" xfId="42" applyFont="1" applyBorder="1" applyAlignment="1" applyProtection="1">
      <alignment horizontal="center" vertical="center"/>
    </xf>
    <xf numFmtId="0" fontId="42" fillId="0" borderId="17" xfId="42" applyFont="1" applyBorder="1" applyProtection="1">
      <alignment vertical="center"/>
    </xf>
    <xf numFmtId="0" fontId="39" fillId="0" borderId="17" xfId="0" applyFont="1" applyBorder="1" applyAlignment="1" applyProtection="1">
      <alignment horizontal="center" vertical="center"/>
    </xf>
    <xf numFmtId="0" fontId="36" fillId="0" borderId="17" xfId="0" applyFont="1" applyBorder="1" applyAlignment="1" applyProtection="1">
      <alignment horizontal="center" vertical="center"/>
    </xf>
    <xf numFmtId="0" fontId="35" fillId="0" borderId="17" xfId="0" applyFont="1" applyBorder="1" applyAlignment="1" applyProtection="1">
      <alignment horizontal="center" vertical="center" textRotation="255" shrinkToFit="1"/>
    </xf>
    <xf numFmtId="0" fontId="39" fillId="0" borderId="46" xfId="0" applyFont="1" applyBorder="1" applyAlignment="1" applyProtection="1">
      <alignment horizontal="left" vertical="top"/>
    </xf>
    <xf numFmtId="0" fontId="37" fillId="0" borderId="17" xfId="0" applyFont="1" applyBorder="1" applyAlignment="1" applyProtection="1">
      <alignment horizontal="center" vertical="center" shrinkToFit="1"/>
    </xf>
    <xf numFmtId="0" fontId="36" fillId="0" borderId="23" xfId="0" applyFont="1" applyBorder="1" applyAlignment="1" applyProtection="1">
      <alignment horizontal="left" vertical="center"/>
    </xf>
    <xf numFmtId="177" fontId="37" fillId="0" borderId="17" xfId="42" applyNumberFormat="1" applyFont="1" applyBorder="1" applyAlignment="1" applyProtection="1">
      <alignment horizontal="right" vertical="center" shrinkToFit="1"/>
    </xf>
    <xf numFmtId="0" fontId="50" fillId="0" borderId="17" xfId="0" applyFont="1" applyBorder="1" applyAlignment="1" applyProtection="1">
      <alignment horizontal="center" vertical="center" wrapText="1"/>
    </xf>
    <xf numFmtId="0" fontId="50" fillId="0" borderId="17" xfId="0" applyFont="1" applyBorder="1" applyAlignment="1" applyProtection="1">
      <alignment horizontal="center" vertical="center"/>
    </xf>
    <xf numFmtId="0" fontId="39" fillId="0" borderId="17" xfId="42" applyFont="1" applyBorder="1" applyAlignment="1" applyProtection="1">
      <alignment horizontal="center" vertical="center"/>
    </xf>
    <xf numFmtId="0" fontId="42" fillId="0" borderId="17" xfId="42" applyFont="1" applyBorder="1" applyAlignment="1" applyProtection="1">
      <alignment horizontal="center" vertical="center"/>
    </xf>
    <xf numFmtId="0" fontId="37" fillId="0" borderId="17" xfId="42" applyFont="1" applyBorder="1" applyAlignment="1" applyProtection="1">
      <alignment horizontal="left" vertical="center" wrapText="1" shrinkToFit="1"/>
    </xf>
    <xf numFmtId="0" fontId="37" fillId="0" borderId="17" xfId="42" applyFont="1" applyBorder="1" applyAlignment="1" applyProtection="1">
      <alignment horizontal="left" vertical="center" shrinkToFit="1"/>
    </xf>
    <xf numFmtId="0" fontId="37" fillId="0" borderId="45" xfId="42" applyFont="1" applyBorder="1" applyAlignment="1" applyProtection="1">
      <alignment horizontal="left" vertical="center" shrinkToFit="1"/>
    </xf>
    <xf numFmtId="0" fontId="42" fillId="0" borderId="45" xfId="42" applyFont="1" applyBorder="1" applyAlignment="1" applyProtection="1">
      <alignment horizontal="left" vertical="center" shrinkToFit="1"/>
    </xf>
    <xf numFmtId="0" fontId="44" fillId="0" borderId="37" xfId="42" applyFont="1" applyBorder="1" applyAlignment="1" applyProtection="1">
      <alignment horizontal="center" vertical="center"/>
    </xf>
    <xf numFmtId="0" fontId="44" fillId="0" borderId="35" xfId="42" applyFont="1" applyBorder="1" applyAlignment="1" applyProtection="1">
      <alignment horizontal="center" vertical="center"/>
    </xf>
    <xf numFmtId="0" fontId="44" fillId="0" borderId="36" xfId="42" applyFont="1" applyBorder="1" applyAlignment="1" applyProtection="1">
      <alignment horizontal="center" vertical="center"/>
    </xf>
    <xf numFmtId="0" fontId="37" fillId="0" borderId="17" xfId="42" applyFont="1" applyBorder="1" applyAlignment="1" applyProtection="1">
      <alignment horizontal="center" vertical="center" shrinkToFit="1"/>
    </xf>
    <xf numFmtId="38" fontId="37" fillId="0" borderId="34" xfId="42" applyNumberFormat="1" applyFont="1" applyBorder="1" applyAlignment="1" applyProtection="1">
      <alignment vertical="center" shrinkToFit="1"/>
    </xf>
    <xf numFmtId="38" fontId="42" fillId="0" borderId="32" xfId="42" applyNumberFormat="1" applyFont="1" applyBorder="1" applyAlignment="1" applyProtection="1">
      <alignment vertical="center" shrinkToFit="1"/>
    </xf>
    <xf numFmtId="0" fontId="38" fillId="0" borderId="32" xfId="42" applyFont="1" applyBorder="1" applyAlignment="1" applyProtection="1">
      <alignment vertical="center" shrinkToFit="1"/>
    </xf>
    <xf numFmtId="0" fontId="43" fillId="0" borderId="32" xfId="42" applyFont="1" applyBorder="1" applyAlignment="1" applyProtection="1">
      <alignment vertical="center" shrinkToFit="1"/>
    </xf>
    <xf numFmtId="38" fontId="37" fillId="0" borderId="37" xfId="42" applyNumberFormat="1" applyFont="1" applyBorder="1" applyAlignment="1" applyProtection="1">
      <alignment horizontal="right" vertical="center" shrinkToFit="1"/>
    </xf>
    <xf numFmtId="38" fontId="42" fillId="0" borderId="35" xfId="42" applyNumberFormat="1" applyFont="1" applyBorder="1" applyAlignment="1" applyProtection="1">
      <alignment horizontal="right" vertical="center" shrinkToFit="1"/>
    </xf>
    <xf numFmtId="38" fontId="42" fillId="0" borderId="36" xfId="42" applyNumberFormat="1" applyFont="1" applyBorder="1" applyAlignment="1" applyProtection="1">
      <alignment horizontal="right" vertical="center" shrinkToFit="1"/>
    </xf>
    <xf numFmtId="38" fontId="37" fillId="0" borderId="37" xfId="42" applyNumberFormat="1" applyFont="1" applyBorder="1" applyAlignment="1" applyProtection="1">
      <alignment vertical="center" shrinkToFit="1"/>
    </xf>
    <xf numFmtId="38" fontId="42" fillId="0" borderId="35" xfId="42" applyNumberFormat="1" applyFont="1" applyBorder="1" applyAlignment="1" applyProtection="1">
      <alignment vertical="center" shrinkToFit="1"/>
    </xf>
    <xf numFmtId="0" fontId="38" fillId="0" borderId="35" xfId="42" applyFont="1" applyBorder="1" applyAlignment="1" applyProtection="1">
      <alignment vertical="center" shrinkToFit="1"/>
    </xf>
    <xf numFmtId="0" fontId="43" fillId="0" borderId="35" xfId="42" applyFont="1" applyBorder="1" applyAlignment="1" applyProtection="1">
      <alignment vertical="center" shrinkToFit="1"/>
    </xf>
    <xf numFmtId="0" fontId="37" fillId="0" borderId="42" xfId="42" applyFont="1" applyBorder="1" applyAlignment="1" applyProtection="1">
      <alignment vertical="center" shrinkToFit="1"/>
    </xf>
    <xf numFmtId="0" fontId="42" fillId="0" borderId="43" xfId="42" applyFont="1" applyBorder="1" applyAlignment="1" applyProtection="1">
      <alignment vertical="center" shrinkToFit="1"/>
    </xf>
    <xf numFmtId="0" fontId="42" fillId="0" borderId="44" xfId="42" applyFont="1" applyBorder="1" applyAlignment="1" applyProtection="1">
      <alignment vertical="center" shrinkToFit="1"/>
    </xf>
    <xf numFmtId="0" fontId="42" fillId="0" borderId="35" xfId="42" applyFont="1" applyBorder="1" applyAlignment="1" applyProtection="1">
      <alignment horizontal="right" vertical="center" shrinkToFit="1"/>
    </xf>
    <xf numFmtId="0" fontId="42" fillId="0" borderId="36" xfId="42" applyFont="1" applyBorder="1" applyAlignment="1" applyProtection="1">
      <alignment horizontal="right" vertical="center" shrinkToFit="1"/>
    </xf>
    <xf numFmtId="0" fontId="43" fillId="0" borderId="36" xfId="42" applyFont="1" applyBorder="1" applyAlignment="1" applyProtection="1">
      <alignment vertical="center" shrinkToFit="1"/>
    </xf>
    <xf numFmtId="49" fontId="37" fillId="0" borderId="17" xfId="0" applyNumberFormat="1" applyFont="1" applyBorder="1" applyAlignment="1" applyProtection="1">
      <alignment horizontal="center" vertical="center"/>
    </xf>
    <xf numFmtId="0" fontId="46" fillId="0" borderId="17" xfId="0" applyFont="1" applyBorder="1" applyAlignment="1" applyProtection="1">
      <alignment horizontal="center" vertical="center"/>
    </xf>
    <xf numFmtId="38" fontId="37" fillId="0" borderId="17" xfId="43" applyFont="1" applyFill="1" applyBorder="1" applyAlignment="1" applyProtection="1">
      <alignment horizontal="center" vertical="center" shrinkToFit="1"/>
    </xf>
    <xf numFmtId="0" fontId="46" fillId="0" borderId="17" xfId="0" applyFont="1" applyBorder="1" applyAlignment="1" applyProtection="1">
      <alignment horizontal="center" vertical="center" shrinkToFit="1"/>
    </xf>
    <xf numFmtId="0" fontId="37" fillId="0" borderId="49" xfId="0" applyFont="1" applyBorder="1" applyAlignment="1" applyProtection="1">
      <alignment horizontal="center" vertical="center"/>
    </xf>
    <xf numFmtId="0" fontId="42" fillId="0" borderId="50" xfId="0" applyFont="1" applyBorder="1" applyAlignment="1" applyProtection="1">
      <alignment horizontal="center" vertical="center"/>
    </xf>
    <xf numFmtId="0" fontId="37" fillId="0" borderId="50" xfId="0" applyFont="1" applyBorder="1" applyAlignment="1" applyProtection="1">
      <alignment horizontal="center" vertical="center"/>
    </xf>
    <xf numFmtId="0" fontId="42" fillId="0" borderId="51" xfId="0" applyFont="1" applyBorder="1" applyAlignment="1" applyProtection="1">
      <alignment horizontal="center" vertical="center"/>
    </xf>
    <xf numFmtId="49" fontId="37" fillId="0" borderId="17" xfId="0" applyNumberFormat="1" applyFont="1" applyBorder="1" applyAlignment="1" applyProtection="1">
      <alignment horizontal="center" vertical="center" wrapText="1"/>
    </xf>
    <xf numFmtId="0" fontId="46" fillId="0" borderId="17" xfId="0" applyFont="1" applyBorder="1" applyProtection="1">
      <alignment vertical="center"/>
    </xf>
    <xf numFmtId="0" fontId="37" fillId="0" borderId="37" xfId="0" applyFont="1" applyBorder="1" applyAlignment="1" applyProtection="1">
      <alignment horizontal="center" vertical="center"/>
    </xf>
    <xf numFmtId="0" fontId="36" fillId="0" borderId="35" xfId="0" applyFont="1" applyBorder="1" applyAlignment="1" applyProtection="1">
      <alignment horizontal="center" vertical="center"/>
    </xf>
    <xf numFmtId="0" fontId="36" fillId="0" borderId="36" xfId="0" applyFont="1" applyBorder="1" applyAlignment="1" applyProtection="1">
      <alignment horizontal="center" vertical="center"/>
    </xf>
    <xf numFmtId="0" fontId="37" fillId="0" borderId="47" xfId="0" applyFont="1" applyBorder="1" applyAlignment="1" applyProtection="1">
      <alignment horizontal="center" vertical="center"/>
    </xf>
    <xf numFmtId="0" fontId="37" fillId="0" borderId="46" xfId="0" applyFont="1" applyBorder="1" applyAlignment="1" applyProtection="1">
      <alignment horizontal="center" vertical="center"/>
    </xf>
    <xf numFmtId="0" fontId="47" fillId="34" borderId="13" xfId="0" applyFont="1" applyFill="1" applyBorder="1" applyAlignment="1" applyProtection="1">
      <alignment horizontal="center" vertical="center"/>
    </xf>
    <xf numFmtId="0" fontId="47" fillId="34" borderId="14" xfId="0" applyFont="1" applyFill="1" applyBorder="1" applyAlignment="1" applyProtection="1">
      <alignment horizontal="center" vertical="center"/>
    </xf>
    <xf numFmtId="0" fontId="47" fillId="34" borderId="15" xfId="0" applyFont="1" applyFill="1" applyBorder="1" applyAlignment="1" applyProtection="1">
      <alignment horizontal="center" vertical="center"/>
    </xf>
    <xf numFmtId="0" fontId="39" fillId="0" borderId="17" xfId="0" applyFont="1" applyBorder="1" applyAlignment="1" applyProtection="1">
      <alignment horizontal="left" vertical="center" wrapText="1"/>
    </xf>
    <xf numFmtId="0" fontId="39" fillId="0" borderId="18" xfId="0" applyFont="1" applyBorder="1" applyAlignment="1" applyProtection="1">
      <alignment horizontal="left" vertical="center" wrapText="1"/>
    </xf>
    <xf numFmtId="0" fontId="39" fillId="0" borderId="17" xfId="0" applyFont="1" applyBorder="1" applyAlignment="1" applyProtection="1">
      <alignment horizontal="left" vertical="center"/>
    </xf>
    <xf numFmtId="0" fontId="39" fillId="0" borderId="18" xfId="0" applyFont="1" applyBorder="1" applyAlignment="1" applyProtection="1">
      <alignment horizontal="left" vertical="center"/>
    </xf>
    <xf numFmtId="0" fontId="39" fillId="0" borderId="20" xfId="0" applyFont="1" applyBorder="1" applyAlignment="1" applyProtection="1">
      <alignment horizontal="left" vertical="center"/>
    </xf>
    <xf numFmtId="0" fontId="39" fillId="0" borderId="21" xfId="0" applyFont="1" applyBorder="1" applyAlignment="1" applyProtection="1">
      <alignment horizontal="left" vertical="center"/>
    </xf>
    <xf numFmtId="0" fontId="0" fillId="0" borderId="0" xfId="0" applyAlignment="1" applyProtection="1">
      <alignment horizontal="center" vertical="center"/>
    </xf>
    <xf numFmtId="0" fontId="37" fillId="0" borderId="48" xfId="0" applyFont="1" applyBorder="1" applyAlignment="1" applyProtection="1">
      <alignment horizontal="center" vertical="center"/>
    </xf>
    <xf numFmtId="0" fontId="66" fillId="37" borderId="17" xfId="45" applyFill="1" applyBorder="1" applyAlignment="1" applyProtection="1">
      <alignment horizontal="left" vertical="center"/>
      <protection locked="0"/>
    </xf>
    <xf numFmtId="0" fontId="18" fillId="0" borderId="0" xfId="0" applyFont="1" applyAlignment="1">
      <alignment horizontal="justify" vertical="center" wrapText="1"/>
    </xf>
    <xf numFmtId="0" fontId="19" fillId="0" borderId="0" xfId="0" applyFont="1">
      <alignment vertical="center"/>
    </xf>
    <xf numFmtId="0" fontId="22" fillId="0" borderId="0" xfId="0" applyFont="1" applyAlignment="1">
      <alignment horizontal="left" vertical="center" wrapText="1"/>
    </xf>
    <xf numFmtId="0" fontId="22" fillId="0" borderId="0" xfId="0" applyFont="1" applyAlignment="1">
      <alignment horizontal="center" vertical="center" wrapText="1"/>
    </xf>
    <xf numFmtId="0" fontId="57" fillId="0" borderId="0" xfId="0" applyFont="1" applyAlignment="1">
      <alignment horizontal="center" vertical="center" wrapText="1"/>
    </xf>
    <xf numFmtId="0" fontId="60" fillId="0" borderId="0" xfId="0" applyFont="1" applyAlignment="1">
      <alignment horizontal="center" vertical="center"/>
    </xf>
    <xf numFmtId="0" fontId="59" fillId="0" borderId="32" xfId="0" applyFont="1" applyBorder="1" applyAlignment="1">
      <alignment horizontal="left" vertical="center"/>
    </xf>
    <xf numFmtId="0" fontId="18" fillId="0" borderId="0" xfId="0" applyFont="1" applyBorder="1" applyAlignment="1">
      <alignment horizontal="center" vertical="center" wrapText="1"/>
    </xf>
    <xf numFmtId="0" fontId="59" fillId="0" borderId="35" xfId="0" applyFont="1" applyBorder="1" applyAlignment="1">
      <alignment horizontal="left" vertical="center"/>
    </xf>
    <xf numFmtId="0" fontId="19" fillId="0" borderId="0" xfId="0" applyFont="1" applyBorder="1" applyAlignment="1">
      <alignment horizontal="center" vertical="center" shrinkToFit="1"/>
    </xf>
    <xf numFmtId="0" fontId="0" fillId="0" borderId="0" xfId="0" applyAlignment="1">
      <alignment vertical="center"/>
    </xf>
    <xf numFmtId="0" fontId="22" fillId="0" borderId="13"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56" fillId="0" borderId="14" xfId="0" applyFont="1" applyBorder="1" applyAlignment="1">
      <alignment horizontal="left" vertical="center" wrapText="1"/>
    </xf>
    <xf numFmtId="0" fontId="56" fillId="0" borderId="15" xfId="0" applyFont="1" applyBorder="1" applyAlignment="1">
      <alignment horizontal="left" vertical="center" wrapText="1"/>
    </xf>
    <xf numFmtId="38" fontId="58" fillId="0" borderId="20" xfId="0" applyNumberFormat="1" applyFont="1" applyBorder="1" applyAlignment="1">
      <alignment horizontal="right" vertical="center" wrapText="1"/>
    </xf>
    <xf numFmtId="0" fontId="58" fillId="0" borderId="20" xfId="0" applyFont="1" applyBorder="1" applyAlignment="1">
      <alignment horizontal="right" vertical="center" wrapText="1"/>
    </xf>
    <xf numFmtId="0" fontId="58" fillId="0" borderId="27" xfId="0" applyFont="1" applyBorder="1" applyAlignment="1">
      <alignment horizontal="right" vertical="center" wrapText="1"/>
    </xf>
    <xf numFmtId="0" fontId="22" fillId="0" borderId="81" xfId="0" applyFont="1" applyBorder="1" applyAlignment="1">
      <alignment horizontal="center" vertical="center" wrapText="1"/>
    </xf>
    <xf numFmtId="0" fontId="22" fillId="0" borderId="82"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3" xfId="0" applyFont="1" applyBorder="1" applyAlignment="1">
      <alignment horizontal="center" vertical="center" wrapText="1"/>
    </xf>
    <xf numFmtId="0" fontId="22" fillId="33" borderId="37" xfId="0" applyFont="1" applyFill="1" applyBorder="1" applyAlignment="1">
      <alignment horizontal="center" vertical="center" wrapText="1"/>
    </xf>
    <xf numFmtId="0" fontId="22" fillId="33" borderId="36" xfId="0" applyFont="1" applyFill="1" applyBorder="1" applyAlignment="1">
      <alignment horizontal="center" vertical="center" wrapText="1"/>
    </xf>
    <xf numFmtId="0" fontId="57" fillId="37" borderId="37" xfId="0" applyFont="1" applyFill="1" applyBorder="1" applyAlignment="1" applyProtection="1">
      <alignment horizontal="center" vertical="center" wrapText="1"/>
      <protection locked="0"/>
    </xf>
    <xf numFmtId="0" fontId="57" fillId="37" borderId="36" xfId="0" applyFont="1" applyFill="1" applyBorder="1" applyAlignment="1" applyProtection="1">
      <alignment horizontal="center" vertical="center" wrapText="1"/>
      <protection locked="0"/>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5"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2" xfId="43" xr:uid="{7164625C-52C5-4D70-809D-CA21171051F8}"/>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C1F7B981-0B47-4333-8556-0384277ECC98}"/>
    <cellStyle name="良い" xfId="6" builtinId="26" customBuiltin="1"/>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tmp"/><Relationship Id="rId2" Type="http://schemas.openxmlformats.org/officeDocument/2006/relationships/image" Target="../media/image3.tmp"/><Relationship Id="rId1" Type="http://schemas.openxmlformats.org/officeDocument/2006/relationships/image" Target="../media/image2.tmp"/></Relationships>
</file>

<file path=xl/drawings/_rels/drawing5.xml.rels><?xml version="1.0" encoding="UTF-8" standalone="yes"?>
<Relationships xmlns="http://schemas.openxmlformats.org/package/2006/relationships"><Relationship Id="rId3" Type="http://schemas.openxmlformats.org/officeDocument/2006/relationships/image" Target="../media/image4.tmp"/><Relationship Id="rId2" Type="http://schemas.openxmlformats.org/officeDocument/2006/relationships/image" Target="../media/image3.tmp"/><Relationship Id="rId1" Type="http://schemas.openxmlformats.org/officeDocument/2006/relationships/image" Target="../media/image2.tmp"/></Relationships>
</file>

<file path=xl/drawings/_rels/drawing6.xml.rels><?xml version="1.0" encoding="UTF-8" standalone="yes"?>
<Relationships xmlns="http://schemas.openxmlformats.org/package/2006/relationships"><Relationship Id="rId3" Type="http://schemas.openxmlformats.org/officeDocument/2006/relationships/image" Target="../media/image4.tmp"/><Relationship Id="rId2" Type="http://schemas.openxmlformats.org/officeDocument/2006/relationships/image" Target="../media/image3.tmp"/><Relationship Id="rId1" Type="http://schemas.openxmlformats.org/officeDocument/2006/relationships/image" Target="../media/image2.tmp"/></Relationships>
</file>

<file path=xl/drawings/_rels/drawing7.xml.rels><?xml version="1.0" encoding="UTF-8" standalone="yes"?>
<Relationships xmlns="http://schemas.openxmlformats.org/package/2006/relationships"><Relationship Id="rId3" Type="http://schemas.openxmlformats.org/officeDocument/2006/relationships/image" Target="../media/image4.tmp"/><Relationship Id="rId2" Type="http://schemas.openxmlformats.org/officeDocument/2006/relationships/image" Target="../media/image3.tmp"/><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xdr:from>
      <xdr:col>36</xdr:col>
      <xdr:colOff>66675</xdr:colOff>
      <xdr:row>2</xdr:row>
      <xdr:rowOff>219075</xdr:rowOff>
    </xdr:from>
    <xdr:to>
      <xdr:col>62</xdr:col>
      <xdr:colOff>190500</xdr:colOff>
      <xdr:row>4</xdr:row>
      <xdr:rowOff>228600</xdr:rowOff>
    </xdr:to>
    <xdr:sp macro="" textlink="">
      <xdr:nvSpPr>
        <xdr:cNvPr id="3" name="四角形: 角を丸くする 2">
          <a:extLst>
            <a:ext uri="{FF2B5EF4-FFF2-40B4-BE49-F238E27FC236}">
              <a16:creationId xmlns:a16="http://schemas.microsoft.com/office/drawing/2014/main" id="{A991C2E1-F9F4-4505-A319-313C7CB6018D}"/>
            </a:ext>
          </a:extLst>
        </xdr:cNvPr>
        <xdr:cNvSpPr/>
      </xdr:nvSpPr>
      <xdr:spPr bwMode="auto">
        <a:xfrm>
          <a:off x="7267575" y="704850"/>
          <a:ext cx="5324475" cy="485775"/>
        </a:xfrm>
        <a:prstGeom prst="roundRect">
          <a:avLst/>
        </a:prstGeom>
        <a:solidFill>
          <a:srgbClr val="4472C4">
            <a:lumMod val="20000"/>
            <a:lumOff val="80000"/>
          </a:srgbClr>
        </a:solidFill>
        <a:ln w="38100" cap="flat" cmpd="sng" algn="ctr">
          <a:solidFill>
            <a:srgbClr val="00206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rPr>
            <a:t>記入例</a:t>
          </a:r>
          <a:r>
            <a:rPr kumimoji="1" lang="ja-JP" altLang="en-US" sz="20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（オレンジ色の部分のみ入力してください）</a:t>
          </a:r>
        </a:p>
      </xdr:txBody>
    </xdr:sp>
    <xdr:clientData/>
  </xdr:twoCellAnchor>
  <xdr:twoCellAnchor>
    <xdr:from>
      <xdr:col>49</xdr:col>
      <xdr:colOff>28575</xdr:colOff>
      <xdr:row>9</xdr:row>
      <xdr:rowOff>219074</xdr:rowOff>
    </xdr:from>
    <xdr:to>
      <xdr:col>55</xdr:col>
      <xdr:colOff>161925</xdr:colOff>
      <xdr:row>11</xdr:row>
      <xdr:rowOff>38099</xdr:rowOff>
    </xdr:to>
    <xdr:sp macro="" textlink="">
      <xdr:nvSpPr>
        <xdr:cNvPr id="4" name="四角形: 角を丸くする 3">
          <a:extLst>
            <a:ext uri="{FF2B5EF4-FFF2-40B4-BE49-F238E27FC236}">
              <a16:creationId xmlns:a16="http://schemas.microsoft.com/office/drawing/2014/main" id="{F8CC0D13-02FE-4D92-D4E5-D48474ACDA4A}"/>
            </a:ext>
          </a:extLst>
        </xdr:cNvPr>
        <xdr:cNvSpPr/>
      </xdr:nvSpPr>
      <xdr:spPr bwMode="auto">
        <a:xfrm>
          <a:off x="9829800" y="2381249"/>
          <a:ext cx="1333500" cy="314325"/>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56</xdr:col>
      <xdr:colOff>47625</xdr:colOff>
      <xdr:row>9</xdr:row>
      <xdr:rowOff>219074</xdr:rowOff>
    </xdr:from>
    <xdr:to>
      <xdr:col>65</xdr:col>
      <xdr:colOff>190500</xdr:colOff>
      <xdr:row>11</xdr:row>
      <xdr:rowOff>38099</xdr:rowOff>
    </xdr:to>
    <xdr:sp macro="" textlink="">
      <xdr:nvSpPr>
        <xdr:cNvPr id="5" name="四角形: 角を丸くする 4">
          <a:extLst>
            <a:ext uri="{FF2B5EF4-FFF2-40B4-BE49-F238E27FC236}">
              <a16:creationId xmlns:a16="http://schemas.microsoft.com/office/drawing/2014/main" id="{93C16BF8-C753-4B50-8988-BA52540AFE8B}"/>
            </a:ext>
          </a:extLst>
        </xdr:cNvPr>
        <xdr:cNvSpPr/>
      </xdr:nvSpPr>
      <xdr:spPr bwMode="auto">
        <a:xfrm>
          <a:off x="11249025" y="2381249"/>
          <a:ext cx="1943100" cy="314325"/>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50</xdr:col>
      <xdr:colOff>152401</xdr:colOff>
      <xdr:row>5</xdr:row>
      <xdr:rowOff>190500</xdr:rowOff>
    </xdr:from>
    <xdr:to>
      <xdr:col>57</xdr:col>
      <xdr:colOff>9526</xdr:colOff>
      <xdr:row>7</xdr:row>
      <xdr:rowOff>19050</xdr:rowOff>
    </xdr:to>
    <xdr:sp macro="" textlink="">
      <xdr:nvSpPr>
        <xdr:cNvPr id="6" name="正方形/長方形 5">
          <a:extLst>
            <a:ext uri="{FF2B5EF4-FFF2-40B4-BE49-F238E27FC236}">
              <a16:creationId xmlns:a16="http://schemas.microsoft.com/office/drawing/2014/main" id="{15052A8E-D1B0-E081-7DC4-74C3FEBA02C1}"/>
            </a:ext>
          </a:extLst>
        </xdr:cNvPr>
        <xdr:cNvSpPr/>
      </xdr:nvSpPr>
      <xdr:spPr bwMode="auto">
        <a:xfrm>
          <a:off x="10153651" y="1390650"/>
          <a:ext cx="1257300" cy="304800"/>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solidFill>
                <a:srgbClr val="FF0000"/>
              </a:solidFill>
            </a:rPr>
            <a:t>役職名を入力</a:t>
          </a:r>
        </a:p>
      </xdr:txBody>
    </xdr:sp>
    <xdr:clientData/>
  </xdr:twoCellAnchor>
  <xdr:twoCellAnchor>
    <xdr:from>
      <xdr:col>59</xdr:col>
      <xdr:colOff>0</xdr:colOff>
      <xdr:row>6</xdr:row>
      <xdr:rowOff>0</xdr:rowOff>
    </xdr:from>
    <xdr:to>
      <xdr:col>65</xdr:col>
      <xdr:colOff>57150</xdr:colOff>
      <xdr:row>7</xdr:row>
      <xdr:rowOff>66675</xdr:rowOff>
    </xdr:to>
    <xdr:sp macro="" textlink="">
      <xdr:nvSpPr>
        <xdr:cNvPr id="7" name="正方形/長方形 6">
          <a:extLst>
            <a:ext uri="{FF2B5EF4-FFF2-40B4-BE49-F238E27FC236}">
              <a16:creationId xmlns:a16="http://schemas.microsoft.com/office/drawing/2014/main" id="{E5216392-2C3D-4A7A-9F9A-FC82E0F7DAA8}"/>
            </a:ext>
          </a:extLst>
        </xdr:cNvPr>
        <xdr:cNvSpPr/>
      </xdr:nvSpPr>
      <xdr:spPr bwMode="auto">
        <a:xfrm>
          <a:off x="11801475" y="1438275"/>
          <a:ext cx="1257300" cy="304800"/>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solidFill>
                <a:srgbClr val="FF0000"/>
              </a:solidFill>
            </a:rPr>
            <a:t>氏名を入力</a:t>
          </a:r>
        </a:p>
      </xdr:txBody>
    </xdr:sp>
    <xdr:clientData/>
  </xdr:twoCellAnchor>
  <xdr:twoCellAnchor>
    <xdr:from>
      <xdr:col>52</xdr:col>
      <xdr:colOff>0</xdr:colOff>
      <xdr:row>7</xdr:row>
      <xdr:rowOff>19050</xdr:rowOff>
    </xdr:from>
    <xdr:to>
      <xdr:col>53</xdr:col>
      <xdr:colOff>180976</xdr:colOff>
      <xdr:row>9</xdr:row>
      <xdr:rowOff>200025</xdr:rowOff>
    </xdr:to>
    <xdr:cxnSp macro="">
      <xdr:nvCxnSpPr>
        <xdr:cNvPr id="9" name="直線矢印コネクタ 8">
          <a:extLst>
            <a:ext uri="{FF2B5EF4-FFF2-40B4-BE49-F238E27FC236}">
              <a16:creationId xmlns:a16="http://schemas.microsoft.com/office/drawing/2014/main" id="{D6B1264D-F89F-4001-EC0F-0E83214209F9}"/>
            </a:ext>
          </a:extLst>
        </xdr:cNvPr>
        <xdr:cNvCxnSpPr>
          <a:stCxn id="6" idx="2"/>
        </xdr:cNvCxnSpPr>
      </xdr:nvCxnSpPr>
      <xdr:spPr bwMode="auto">
        <a:xfrm flipH="1">
          <a:off x="10401300" y="1695450"/>
          <a:ext cx="381001" cy="666750"/>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60</xdr:col>
      <xdr:colOff>66675</xdr:colOff>
      <xdr:row>7</xdr:row>
      <xdr:rowOff>66675</xdr:rowOff>
    </xdr:from>
    <xdr:to>
      <xdr:col>62</xdr:col>
      <xdr:colOff>28575</xdr:colOff>
      <xdr:row>9</xdr:row>
      <xdr:rowOff>180975</xdr:rowOff>
    </xdr:to>
    <xdr:cxnSp macro="">
      <xdr:nvCxnSpPr>
        <xdr:cNvPr id="10" name="直線矢印コネクタ 9">
          <a:extLst>
            <a:ext uri="{FF2B5EF4-FFF2-40B4-BE49-F238E27FC236}">
              <a16:creationId xmlns:a16="http://schemas.microsoft.com/office/drawing/2014/main" id="{219DBE30-AAD9-45A5-AF2F-1884DB76649D}"/>
            </a:ext>
          </a:extLst>
        </xdr:cNvPr>
        <xdr:cNvCxnSpPr>
          <a:stCxn id="7" idx="2"/>
        </xdr:cNvCxnSpPr>
      </xdr:nvCxnSpPr>
      <xdr:spPr bwMode="auto">
        <a:xfrm flipH="1">
          <a:off x="12068175" y="1743075"/>
          <a:ext cx="361950" cy="600075"/>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28575</xdr:colOff>
      <xdr:row>12</xdr:row>
      <xdr:rowOff>219075</xdr:rowOff>
    </xdr:from>
    <xdr:to>
      <xdr:col>55</xdr:col>
      <xdr:colOff>161925</xdr:colOff>
      <xdr:row>14</xdr:row>
      <xdr:rowOff>38100</xdr:rowOff>
    </xdr:to>
    <xdr:sp macro="" textlink="">
      <xdr:nvSpPr>
        <xdr:cNvPr id="15" name="四角形: 角を丸くする 14">
          <a:extLst>
            <a:ext uri="{FF2B5EF4-FFF2-40B4-BE49-F238E27FC236}">
              <a16:creationId xmlns:a16="http://schemas.microsoft.com/office/drawing/2014/main" id="{113EDFF2-4830-4B4A-AAA4-A324E74797C8}"/>
            </a:ext>
          </a:extLst>
        </xdr:cNvPr>
        <xdr:cNvSpPr/>
      </xdr:nvSpPr>
      <xdr:spPr bwMode="auto">
        <a:xfrm>
          <a:off x="9829800" y="3114675"/>
          <a:ext cx="1333500" cy="314325"/>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56</xdr:col>
      <xdr:colOff>9525</xdr:colOff>
      <xdr:row>12</xdr:row>
      <xdr:rowOff>219075</xdr:rowOff>
    </xdr:from>
    <xdr:to>
      <xdr:col>65</xdr:col>
      <xdr:colOff>171450</xdr:colOff>
      <xdr:row>14</xdr:row>
      <xdr:rowOff>38100</xdr:rowOff>
    </xdr:to>
    <xdr:sp macro="" textlink="">
      <xdr:nvSpPr>
        <xdr:cNvPr id="16" name="四角形: 角を丸くする 15">
          <a:extLst>
            <a:ext uri="{FF2B5EF4-FFF2-40B4-BE49-F238E27FC236}">
              <a16:creationId xmlns:a16="http://schemas.microsoft.com/office/drawing/2014/main" id="{D954BD32-CFAB-4339-96EB-578E09E5AA3C}"/>
            </a:ext>
          </a:extLst>
        </xdr:cNvPr>
        <xdr:cNvSpPr/>
      </xdr:nvSpPr>
      <xdr:spPr bwMode="auto">
        <a:xfrm>
          <a:off x="11210925" y="3114675"/>
          <a:ext cx="1962150" cy="314325"/>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52</xdr:col>
      <xdr:colOff>95250</xdr:colOff>
      <xdr:row>7</xdr:row>
      <xdr:rowOff>19050</xdr:rowOff>
    </xdr:from>
    <xdr:to>
      <xdr:col>53</xdr:col>
      <xdr:colOff>180976</xdr:colOff>
      <xdr:row>12</xdr:row>
      <xdr:rowOff>219075</xdr:rowOff>
    </xdr:to>
    <xdr:cxnSp macro="">
      <xdr:nvCxnSpPr>
        <xdr:cNvPr id="18" name="直線矢印コネクタ 17">
          <a:extLst>
            <a:ext uri="{FF2B5EF4-FFF2-40B4-BE49-F238E27FC236}">
              <a16:creationId xmlns:a16="http://schemas.microsoft.com/office/drawing/2014/main" id="{BD406C36-3D8D-40D6-9FA8-CD4C960E8A8D}"/>
            </a:ext>
          </a:extLst>
        </xdr:cNvPr>
        <xdr:cNvCxnSpPr>
          <a:stCxn id="6" idx="2"/>
          <a:endCxn id="15" idx="0"/>
        </xdr:cNvCxnSpPr>
      </xdr:nvCxnSpPr>
      <xdr:spPr bwMode="auto">
        <a:xfrm flipH="1">
          <a:off x="10496550" y="1695450"/>
          <a:ext cx="285751" cy="1419225"/>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60</xdr:col>
      <xdr:colOff>190500</xdr:colOff>
      <xdr:row>7</xdr:row>
      <xdr:rowOff>66675</xdr:rowOff>
    </xdr:from>
    <xdr:to>
      <xdr:col>62</xdr:col>
      <xdr:colOff>28575</xdr:colOff>
      <xdr:row>12</xdr:row>
      <xdr:rowOff>219075</xdr:rowOff>
    </xdr:to>
    <xdr:cxnSp macro="">
      <xdr:nvCxnSpPr>
        <xdr:cNvPr id="21" name="直線矢印コネクタ 20">
          <a:extLst>
            <a:ext uri="{FF2B5EF4-FFF2-40B4-BE49-F238E27FC236}">
              <a16:creationId xmlns:a16="http://schemas.microsoft.com/office/drawing/2014/main" id="{59A2D85C-5E5E-4BDB-81A8-1A5CEFAFB982}"/>
            </a:ext>
          </a:extLst>
        </xdr:cNvPr>
        <xdr:cNvCxnSpPr>
          <a:stCxn id="7" idx="2"/>
          <a:endCxn id="16" idx="0"/>
        </xdr:cNvCxnSpPr>
      </xdr:nvCxnSpPr>
      <xdr:spPr bwMode="auto">
        <a:xfrm flipH="1">
          <a:off x="12192000" y="1743075"/>
          <a:ext cx="238125" cy="1371600"/>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47</xdr:col>
      <xdr:colOff>133349</xdr:colOff>
      <xdr:row>20</xdr:row>
      <xdr:rowOff>180975</xdr:rowOff>
    </xdr:from>
    <xdr:to>
      <xdr:col>61</xdr:col>
      <xdr:colOff>66674</xdr:colOff>
      <xdr:row>22</xdr:row>
      <xdr:rowOff>47625</xdr:rowOff>
    </xdr:to>
    <xdr:sp macro="" textlink="">
      <xdr:nvSpPr>
        <xdr:cNvPr id="26" name="四角形: 角を丸くする 25">
          <a:extLst>
            <a:ext uri="{FF2B5EF4-FFF2-40B4-BE49-F238E27FC236}">
              <a16:creationId xmlns:a16="http://schemas.microsoft.com/office/drawing/2014/main" id="{A2797291-627F-4E07-ABE4-BC54EEE6D771}"/>
            </a:ext>
          </a:extLst>
        </xdr:cNvPr>
        <xdr:cNvSpPr/>
      </xdr:nvSpPr>
      <xdr:spPr bwMode="auto">
        <a:xfrm>
          <a:off x="9534524" y="4924425"/>
          <a:ext cx="2733675" cy="457200"/>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52</xdr:col>
      <xdr:colOff>142875</xdr:colOff>
      <xdr:row>16</xdr:row>
      <xdr:rowOff>85725</xdr:rowOff>
    </xdr:from>
    <xdr:to>
      <xdr:col>60</xdr:col>
      <xdr:colOff>104775</xdr:colOff>
      <xdr:row>17</xdr:row>
      <xdr:rowOff>171450</xdr:rowOff>
    </xdr:to>
    <xdr:sp macro="" textlink="">
      <xdr:nvSpPr>
        <xdr:cNvPr id="27" name="正方形/長方形 26">
          <a:extLst>
            <a:ext uri="{FF2B5EF4-FFF2-40B4-BE49-F238E27FC236}">
              <a16:creationId xmlns:a16="http://schemas.microsoft.com/office/drawing/2014/main" id="{22130536-4EDE-4C1E-9B3B-485847586F8B}"/>
            </a:ext>
          </a:extLst>
        </xdr:cNvPr>
        <xdr:cNvSpPr/>
      </xdr:nvSpPr>
      <xdr:spPr bwMode="auto">
        <a:xfrm>
          <a:off x="10544175" y="3952875"/>
          <a:ext cx="1562100" cy="304800"/>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solidFill>
                <a:srgbClr val="FF0000"/>
              </a:solidFill>
            </a:rPr>
            <a:t>自動転記されます</a:t>
          </a:r>
        </a:p>
      </xdr:txBody>
    </xdr:sp>
    <xdr:clientData/>
  </xdr:twoCellAnchor>
  <xdr:twoCellAnchor>
    <xdr:from>
      <xdr:col>54</xdr:col>
      <xdr:colOff>100012</xdr:colOff>
      <xdr:row>17</xdr:row>
      <xdr:rowOff>171450</xdr:rowOff>
    </xdr:from>
    <xdr:to>
      <xdr:col>56</xdr:col>
      <xdr:colOff>123825</xdr:colOff>
      <xdr:row>20</xdr:row>
      <xdr:rowOff>180975</xdr:rowOff>
    </xdr:to>
    <xdr:cxnSp macro="">
      <xdr:nvCxnSpPr>
        <xdr:cNvPr id="28" name="直線矢印コネクタ 27">
          <a:extLst>
            <a:ext uri="{FF2B5EF4-FFF2-40B4-BE49-F238E27FC236}">
              <a16:creationId xmlns:a16="http://schemas.microsoft.com/office/drawing/2014/main" id="{B999752A-8CF0-4F48-9BEA-E5A6F332890B}"/>
            </a:ext>
          </a:extLst>
        </xdr:cNvPr>
        <xdr:cNvCxnSpPr>
          <a:stCxn id="27" idx="2"/>
          <a:endCxn id="26" idx="0"/>
        </xdr:cNvCxnSpPr>
      </xdr:nvCxnSpPr>
      <xdr:spPr bwMode="auto">
        <a:xfrm flipH="1">
          <a:off x="10901362" y="4257675"/>
          <a:ext cx="423863" cy="666750"/>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54</xdr:col>
      <xdr:colOff>152399</xdr:colOff>
      <xdr:row>23</xdr:row>
      <xdr:rowOff>200025</xdr:rowOff>
    </xdr:from>
    <xdr:to>
      <xdr:col>57</xdr:col>
      <xdr:colOff>38099</xdr:colOff>
      <xdr:row>26</xdr:row>
      <xdr:rowOff>28575</xdr:rowOff>
    </xdr:to>
    <xdr:sp macro="" textlink="">
      <xdr:nvSpPr>
        <xdr:cNvPr id="31" name="四角形: 角を丸くする 30">
          <a:extLst>
            <a:ext uri="{FF2B5EF4-FFF2-40B4-BE49-F238E27FC236}">
              <a16:creationId xmlns:a16="http://schemas.microsoft.com/office/drawing/2014/main" id="{ED98B2B3-C55D-47B3-ADE2-A4F2044DA7C7}"/>
            </a:ext>
          </a:extLst>
        </xdr:cNvPr>
        <xdr:cNvSpPr/>
      </xdr:nvSpPr>
      <xdr:spPr bwMode="auto">
        <a:xfrm>
          <a:off x="10953749" y="5772150"/>
          <a:ext cx="485775" cy="942975"/>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55</xdr:col>
      <xdr:colOff>47624</xdr:colOff>
      <xdr:row>27</xdr:row>
      <xdr:rowOff>47625</xdr:rowOff>
    </xdr:from>
    <xdr:to>
      <xdr:col>66</xdr:col>
      <xdr:colOff>123824</xdr:colOff>
      <xdr:row>28</xdr:row>
      <xdr:rowOff>114300</xdr:rowOff>
    </xdr:to>
    <xdr:sp macro="" textlink="">
      <xdr:nvSpPr>
        <xdr:cNvPr id="32" name="正方形/長方形 31">
          <a:extLst>
            <a:ext uri="{FF2B5EF4-FFF2-40B4-BE49-F238E27FC236}">
              <a16:creationId xmlns:a16="http://schemas.microsoft.com/office/drawing/2014/main" id="{E225FD2D-E8A5-428B-A563-342ED31DB7E7}"/>
            </a:ext>
          </a:extLst>
        </xdr:cNvPr>
        <xdr:cNvSpPr/>
      </xdr:nvSpPr>
      <xdr:spPr bwMode="auto">
        <a:xfrm>
          <a:off x="11048999" y="7248525"/>
          <a:ext cx="2276475" cy="304800"/>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solidFill>
                <a:srgbClr val="FF0000"/>
              </a:solidFill>
            </a:rPr>
            <a:t>口座の種別を選択してください</a:t>
          </a:r>
        </a:p>
      </xdr:txBody>
    </xdr:sp>
    <xdr:clientData/>
  </xdr:twoCellAnchor>
  <xdr:twoCellAnchor>
    <xdr:from>
      <xdr:col>57</xdr:col>
      <xdr:colOff>19050</xdr:colOff>
      <xdr:row>25</xdr:row>
      <xdr:rowOff>514350</xdr:rowOff>
    </xdr:from>
    <xdr:to>
      <xdr:col>60</xdr:col>
      <xdr:colOff>185737</xdr:colOff>
      <xdr:row>27</xdr:row>
      <xdr:rowOff>47625</xdr:rowOff>
    </xdr:to>
    <xdr:cxnSp macro="">
      <xdr:nvCxnSpPr>
        <xdr:cNvPr id="33" name="直線矢印コネクタ 32">
          <a:extLst>
            <a:ext uri="{FF2B5EF4-FFF2-40B4-BE49-F238E27FC236}">
              <a16:creationId xmlns:a16="http://schemas.microsoft.com/office/drawing/2014/main" id="{AAA59F4E-0149-485A-9DCA-CD16B1BE705B}"/>
            </a:ext>
          </a:extLst>
        </xdr:cNvPr>
        <xdr:cNvCxnSpPr>
          <a:stCxn id="32" idx="0"/>
        </xdr:cNvCxnSpPr>
      </xdr:nvCxnSpPr>
      <xdr:spPr bwMode="auto">
        <a:xfrm flipH="1" flipV="1">
          <a:off x="11420475" y="6677025"/>
          <a:ext cx="766762" cy="571500"/>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152400</xdr:colOff>
      <xdr:row>0</xdr:row>
      <xdr:rowOff>0</xdr:rowOff>
    </xdr:from>
    <xdr:to>
      <xdr:col>20</xdr:col>
      <xdr:colOff>142875</xdr:colOff>
      <xdr:row>0</xdr:row>
      <xdr:rowOff>266700</xdr:rowOff>
    </xdr:to>
    <xdr:sp macro="" textlink="">
      <xdr:nvSpPr>
        <xdr:cNvPr id="2" name="四角形: 角を丸くする 1">
          <a:extLst>
            <a:ext uri="{FF2B5EF4-FFF2-40B4-BE49-F238E27FC236}">
              <a16:creationId xmlns:a16="http://schemas.microsoft.com/office/drawing/2014/main" id="{FA66524B-582E-3941-BD85-006D2A5FFB1B}"/>
            </a:ext>
          </a:extLst>
        </xdr:cNvPr>
        <xdr:cNvSpPr/>
      </xdr:nvSpPr>
      <xdr:spPr bwMode="auto">
        <a:xfrm>
          <a:off x="1438275" y="0"/>
          <a:ext cx="3486150" cy="266700"/>
        </a:xfrm>
        <a:prstGeom prst="round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100" b="1">
              <a:solidFill>
                <a:srgbClr val="FF0000"/>
              </a:solidFill>
            </a:rPr>
            <a:t>この表は、自動転記されるため入力は不要です。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177799</xdr:colOff>
      <xdr:row>0</xdr:row>
      <xdr:rowOff>10584</xdr:rowOff>
    </xdr:from>
    <xdr:to>
      <xdr:col>33</xdr:col>
      <xdr:colOff>143453</xdr:colOff>
      <xdr:row>45</xdr:row>
      <xdr:rowOff>21168</xdr:rowOff>
    </xdr:to>
    <xdr:pic>
      <xdr:nvPicPr>
        <xdr:cNvPr id="2" name="図 1">
          <a:extLst>
            <a:ext uri="{FF2B5EF4-FFF2-40B4-BE49-F238E27FC236}">
              <a16:creationId xmlns:a16="http://schemas.microsoft.com/office/drawing/2014/main" id="{D9BABC67-F508-410E-AE73-EB6ECAE27D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24216" y="10584"/>
          <a:ext cx="13723987" cy="12149667"/>
        </a:xfrm>
        <a:prstGeom prst="rect">
          <a:avLst/>
        </a:prstGeom>
      </xdr:spPr>
    </xdr:pic>
    <xdr:clientData/>
  </xdr:twoCellAnchor>
  <xdr:twoCellAnchor>
    <xdr:from>
      <xdr:col>3</xdr:col>
      <xdr:colOff>752475</xdr:colOff>
      <xdr:row>0</xdr:row>
      <xdr:rowOff>0</xdr:rowOff>
    </xdr:from>
    <xdr:to>
      <xdr:col>9</xdr:col>
      <xdr:colOff>257174</xdr:colOff>
      <xdr:row>1</xdr:row>
      <xdr:rowOff>171449</xdr:rowOff>
    </xdr:to>
    <xdr:sp macro="" textlink="">
      <xdr:nvSpPr>
        <xdr:cNvPr id="4" name="四角形: 角を丸くする 3">
          <a:extLst>
            <a:ext uri="{FF2B5EF4-FFF2-40B4-BE49-F238E27FC236}">
              <a16:creationId xmlns:a16="http://schemas.microsoft.com/office/drawing/2014/main" id="{999CC26C-9091-4B39-AA72-ECA555E19172}"/>
            </a:ext>
          </a:extLst>
        </xdr:cNvPr>
        <xdr:cNvSpPr/>
      </xdr:nvSpPr>
      <xdr:spPr bwMode="auto">
        <a:xfrm>
          <a:off x="2943225" y="0"/>
          <a:ext cx="4381499" cy="485774"/>
        </a:xfrm>
        <a:prstGeom prst="round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600" b="1">
              <a:solidFill>
                <a:srgbClr val="FF0000"/>
              </a:solidFill>
            </a:rPr>
            <a:t>この表は、自動転記されるため入力は不要です。</a:t>
          </a:r>
        </a:p>
      </xdr:txBody>
    </xdr:sp>
    <xdr:clientData/>
  </xdr:twoCellAnchor>
  <xdr:twoCellAnchor>
    <xdr:from>
      <xdr:col>14</xdr:col>
      <xdr:colOff>306915</xdr:colOff>
      <xdr:row>0</xdr:row>
      <xdr:rowOff>148167</xdr:rowOff>
    </xdr:from>
    <xdr:to>
      <xdr:col>19</xdr:col>
      <xdr:colOff>74082</xdr:colOff>
      <xdr:row>1</xdr:row>
      <xdr:rowOff>254001</xdr:rowOff>
    </xdr:to>
    <xdr:sp macro="" textlink="">
      <xdr:nvSpPr>
        <xdr:cNvPr id="3" name="正方形/長方形 2">
          <a:extLst>
            <a:ext uri="{FF2B5EF4-FFF2-40B4-BE49-F238E27FC236}">
              <a16:creationId xmlns:a16="http://schemas.microsoft.com/office/drawing/2014/main" id="{619728FF-C211-3A8A-B38B-021C9E721BA5}"/>
            </a:ext>
          </a:extLst>
        </xdr:cNvPr>
        <xdr:cNvSpPr/>
      </xdr:nvSpPr>
      <xdr:spPr bwMode="auto">
        <a:xfrm>
          <a:off x="12541248" y="148167"/>
          <a:ext cx="3206751" cy="42333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44</xdr:col>
      <xdr:colOff>152400</xdr:colOff>
      <xdr:row>11</xdr:row>
      <xdr:rowOff>123825</xdr:rowOff>
    </xdr:from>
    <xdr:to>
      <xdr:col>80</xdr:col>
      <xdr:colOff>151580</xdr:colOff>
      <xdr:row>24</xdr:row>
      <xdr:rowOff>19050</xdr:rowOff>
    </xdr:to>
    <xdr:pic>
      <xdr:nvPicPr>
        <xdr:cNvPr id="7" name="図 6">
          <a:extLst>
            <a:ext uri="{FF2B5EF4-FFF2-40B4-BE49-F238E27FC236}">
              <a16:creationId xmlns:a16="http://schemas.microsoft.com/office/drawing/2014/main" id="{97551494-5F78-21FD-396A-F7C57B9B17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4750" y="2981325"/>
          <a:ext cx="5828480" cy="3095625"/>
        </a:xfrm>
        <a:prstGeom prst="rect">
          <a:avLst/>
        </a:prstGeom>
      </xdr:spPr>
    </xdr:pic>
    <xdr:clientData/>
  </xdr:twoCellAnchor>
  <xdr:twoCellAnchor editAs="oneCell">
    <xdr:from>
      <xdr:col>45</xdr:col>
      <xdr:colOff>9525</xdr:colOff>
      <xdr:row>24</xdr:row>
      <xdr:rowOff>38100</xdr:rowOff>
    </xdr:from>
    <xdr:to>
      <xdr:col>80</xdr:col>
      <xdr:colOff>35666</xdr:colOff>
      <xdr:row>40</xdr:row>
      <xdr:rowOff>57150</xdr:rowOff>
    </xdr:to>
    <xdr:pic>
      <xdr:nvPicPr>
        <xdr:cNvPr id="9" name="図 8">
          <a:extLst>
            <a:ext uri="{FF2B5EF4-FFF2-40B4-BE49-F238E27FC236}">
              <a16:creationId xmlns:a16="http://schemas.microsoft.com/office/drawing/2014/main" id="{DAE36EDD-804E-9117-8641-D0105E4E2B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43800" y="6096000"/>
          <a:ext cx="5693516" cy="3800475"/>
        </a:xfrm>
        <a:prstGeom prst="rect">
          <a:avLst/>
        </a:prstGeom>
      </xdr:spPr>
    </xdr:pic>
    <xdr:clientData/>
  </xdr:twoCellAnchor>
  <xdr:twoCellAnchor editAs="oneCell">
    <xdr:from>
      <xdr:col>45</xdr:col>
      <xdr:colOff>19050</xdr:colOff>
      <xdr:row>3</xdr:row>
      <xdr:rowOff>180975</xdr:rowOff>
    </xdr:from>
    <xdr:to>
      <xdr:col>81</xdr:col>
      <xdr:colOff>95739</xdr:colOff>
      <xdr:row>11</xdr:row>
      <xdr:rowOff>142875</xdr:rowOff>
    </xdr:to>
    <xdr:pic>
      <xdr:nvPicPr>
        <xdr:cNvPr id="11" name="図 10">
          <a:extLst>
            <a:ext uri="{FF2B5EF4-FFF2-40B4-BE49-F238E27FC236}">
              <a16:creationId xmlns:a16="http://schemas.microsoft.com/office/drawing/2014/main" id="{ACE4E56E-7707-666C-D547-81F5E171EFD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53325" y="847725"/>
          <a:ext cx="5905989" cy="2152650"/>
        </a:xfrm>
        <a:prstGeom prst="rect">
          <a:avLst/>
        </a:prstGeom>
      </xdr:spPr>
    </xdr:pic>
    <xdr:clientData/>
  </xdr:twoCellAnchor>
  <xdr:twoCellAnchor>
    <xdr:from>
      <xdr:col>44</xdr:col>
      <xdr:colOff>28575</xdr:colOff>
      <xdr:row>0</xdr:row>
      <xdr:rowOff>161925</xdr:rowOff>
    </xdr:from>
    <xdr:to>
      <xdr:col>77</xdr:col>
      <xdr:colOff>152400</xdr:colOff>
      <xdr:row>3</xdr:row>
      <xdr:rowOff>95250</xdr:rowOff>
    </xdr:to>
    <xdr:sp macro="" textlink="">
      <xdr:nvSpPr>
        <xdr:cNvPr id="12" name="四角形: 角を丸くする 11">
          <a:extLst>
            <a:ext uri="{FF2B5EF4-FFF2-40B4-BE49-F238E27FC236}">
              <a16:creationId xmlns:a16="http://schemas.microsoft.com/office/drawing/2014/main" id="{529A1103-80D0-CE50-46A5-2915D25FCC42}"/>
            </a:ext>
          </a:extLst>
        </xdr:cNvPr>
        <xdr:cNvSpPr/>
      </xdr:nvSpPr>
      <xdr:spPr bwMode="auto">
        <a:xfrm>
          <a:off x="7400925" y="161925"/>
          <a:ext cx="5467350" cy="600075"/>
        </a:xfrm>
        <a:prstGeom prst="roundRect">
          <a:avLst/>
        </a:prstGeom>
        <a:solidFill>
          <a:schemeClr val="accent1">
            <a:lumMod val="20000"/>
            <a:lumOff val="80000"/>
          </a:schemeClr>
        </a:solidFill>
        <a:ln w="38100" cap="flat" cmpd="sng" algn="ctr">
          <a:solidFill>
            <a:srgbClr val="00206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b="1">
              <a:solidFill>
                <a:srgbClr val="FF0000"/>
              </a:solidFill>
              <a:latin typeface="Meiryo UI" panose="020B0604030504040204" pitchFamily="50" charset="-128"/>
              <a:ea typeface="Meiryo UI" panose="020B0604030504040204" pitchFamily="50" charset="-128"/>
            </a:rPr>
            <a:t>記入例</a:t>
          </a:r>
          <a:r>
            <a:rPr kumimoji="1" lang="ja-JP" altLang="en-US" sz="2000" b="1">
              <a:latin typeface="Meiryo UI" panose="020B0604030504040204" pitchFamily="50" charset="-128"/>
              <a:ea typeface="Meiryo UI" panose="020B0604030504040204" pitchFamily="50" charset="-128"/>
            </a:rPr>
            <a:t>（</a:t>
          </a:r>
          <a:r>
            <a:rPr kumimoji="1" lang="ja-JP" altLang="en-US" sz="2000" b="1">
              <a:solidFill>
                <a:schemeClr val="accent2"/>
              </a:solidFill>
              <a:latin typeface="Meiryo UI" panose="020B0604030504040204" pitchFamily="50" charset="-128"/>
              <a:ea typeface="Meiryo UI" panose="020B0604030504040204" pitchFamily="50" charset="-128"/>
            </a:rPr>
            <a:t>オレンジ色</a:t>
          </a:r>
          <a:r>
            <a:rPr kumimoji="1" lang="ja-JP" altLang="en-US" sz="2000" b="1">
              <a:latin typeface="Meiryo UI" panose="020B0604030504040204" pitchFamily="50" charset="-128"/>
              <a:ea typeface="Meiryo UI" panose="020B0604030504040204" pitchFamily="50" charset="-128"/>
            </a:rPr>
            <a:t>の部分のみ入力してください）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44</xdr:col>
      <xdr:colOff>152400</xdr:colOff>
      <xdr:row>11</xdr:row>
      <xdr:rowOff>123825</xdr:rowOff>
    </xdr:from>
    <xdr:to>
      <xdr:col>80</xdr:col>
      <xdr:colOff>151580</xdr:colOff>
      <xdr:row>24</xdr:row>
      <xdr:rowOff>19050</xdr:rowOff>
    </xdr:to>
    <xdr:pic>
      <xdr:nvPicPr>
        <xdr:cNvPr id="2" name="図 1">
          <a:extLst>
            <a:ext uri="{FF2B5EF4-FFF2-40B4-BE49-F238E27FC236}">
              <a16:creationId xmlns:a16="http://schemas.microsoft.com/office/drawing/2014/main" id="{F8AF56EB-84D4-4436-BAF9-D53F81953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4750" y="2981325"/>
          <a:ext cx="5828480" cy="3095625"/>
        </a:xfrm>
        <a:prstGeom prst="rect">
          <a:avLst/>
        </a:prstGeom>
      </xdr:spPr>
    </xdr:pic>
    <xdr:clientData/>
  </xdr:twoCellAnchor>
  <xdr:twoCellAnchor editAs="oneCell">
    <xdr:from>
      <xdr:col>45</xdr:col>
      <xdr:colOff>9525</xdr:colOff>
      <xdr:row>24</xdr:row>
      <xdr:rowOff>38100</xdr:rowOff>
    </xdr:from>
    <xdr:to>
      <xdr:col>80</xdr:col>
      <xdr:colOff>35666</xdr:colOff>
      <xdr:row>40</xdr:row>
      <xdr:rowOff>57150</xdr:rowOff>
    </xdr:to>
    <xdr:pic>
      <xdr:nvPicPr>
        <xdr:cNvPr id="3" name="図 2">
          <a:extLst>
            <a:ext uri="{FF2B5EF4-FFF2-40B4-BE49-F238E27FC236}">
              <a16:creationId xmlns:a16="http://schemas.microsoft.com/office/drawing/2014/main" id="{9DF1547D-DEB0-49DE-BC8B-839F695777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43800" y="6096000"/>
          <a:ext cx="5693516" cy="3800475"/>
        </a:xfrm>
        <a:prstGeom prst="rect">
          <a:avLst/>
        </a:prstGeom>
      </xdr:spPr>
    </xdr:pic>
    <xdr:clientData/>
  </xdr:twoCellAnchor>
  <xdr:twoCellAnchor editAs="oneCell">
    <xdr:from>
      <xdr:col>45</xdr:col>
      <xdr:colOff>19050</xdr:colOff>
      <xdr:row>3</xdr:row>
      <xdr:rowOff>180975</xdr:rowOff>
    </xdr:from>
    <xdr:to>
      <xdr:col>81</xdr:col>
      <xdr:colOff>95739</xdr:colOff>
      <xdr:row>11</xdr:row>
      <xdr:rowOff>142875</xdr:rowOff>
    </xdr:to>
    <xdr:pic>
      <xdr:nvPicPr>
        <xdr:cNvPr id="4" name="図 3">
          <a:extLst>
            <a:ext uri="{FF2B5EF4-FFF2-40B4-BE49-F238E27FC236}">
              <a16:creationId xmlns:a16="http://schemas.microsoft.com/office/drawing/2014/main" id="{7E278FC4-14E5-4C1A-8D4F-DDC9518E6F8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53325" y="847725"/>
          <a:ext cx="5905989" cy="2152650"/>
        </a:xfrm>
        <a:prstGeom prst="rect">
          <a:avLst/>
        </a:prstGeom>
      </xdr:spPr>
    </xdr:pic>
    <xdr:clientData/>
  </xdr:twoCellAnchor>
  <xdr:twoCellAnchor>
    <xdr:from>
      <xdr:col>44</xdr:col>
      <xdr:colOff>28575</xdr:colOff>
      <xdr:row>0</xdr:row>
      <xdr:rowOff>161925</xdr:rowOff>
    </xdr:from>
    <xdr:to>
      <xdr:col>77</xdr:col>
      <xdr:colOff>152400</xdr:colOff>
      <xdr:row>3</xdr:row>
      <xdr:rowOff>95250</xdr:rowOff>
    </xdr:to>
    <xdr:sp macro="" textlink="">
      <xdr:nvSpPr>
        <xdr:cNvPr id="5" name="四角形: 角を丸くする 4">
          <a:extLst>
            <a:ext uri="{FF2B5EF4-FFF2-40B4-BE49-F238E27FC236}">
              <a16:creationId xmlns:a16="http://schemas.microsoft.com/office/drawing/2014/main" id="{122D6805-8BFC-45AD-A24A-445D42E7A659}"/>
            </a:ext>
          </a:extLst>
        </xdr:cNvPr>
        <xdr:cNvSpPr/>
      </xdr:nvSpPr>
      <xdr:spPr bwMode="auto">
        <a:xfrm>
          <a:off x="7400925" y="161925"/>
          <a:ext cx="5467350" cy="600075"/>
        </a:xfrm>
        <a:prstGeom prst="roundRect">
          <a:avLst/>
        </a:prstGeom>
        <a:solidFill>
          <a:schemeClr val="accent1">
            <a:lumMod val="20000"/>
            <a:lumOff val="80000"/>
          </a:schemeClr>
        </a:solidFill>
        <a:ln w="38100" cap="flat" cmpd="sng" algn="ctr">
          <a:solidFill>
            <a:srgbClr val="00206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b="1">
              <a:solidFill>
                <a:srgbClr val="FF0000"/>
              </a:solidFill>
              <a:latin typeface="Meiryo UI" panose="020B0604030504040204" pitchFamily="50" charset="-128"/>
              <a:ea typeface="Meiryo UI" panose="020B0604030504040204" pitchFamily="50" charset="-128"/>
            </a:rPr>
            <a:t>記入例</a:t>
          </a:r>
          <a:r>
            <a:rPr kumimoji="1" lang="ja-JP" altLang="en-US" sz="2000" b="1">
              <a:latin typeface="Meiryo UI" panose="020B0604030504040204" pitchFamily="50" charset="-128"/>
              <a:ea typeface="Meiryo UI" panose="020B0604030504040204" pitchFamily="50" charset="-128"/>
            </a:rPr>
            <a:t>（</a:t>
          </a:r>
          <a:r>
            <a:rPr kumimoji="1" lang="ja-JP" altLang="en-US" sz="2000" b="1">
              <a:solidFill>
                <a:schemeClr val="accent2"/>
              </a:solidFill>
              <a:latin typeface="Meiryo UI" panose="020B0604030504040204" pitchFamily="50" charset="-128"/>
              <a:ea typeface="Meiryo UI" panose="020B0604030504040204" pitchFamily="50" charset="-128"/>
            </a:rPr>
            <a:t>オレンジ色</a:t>
          </a:r>
          <a:r>
            <a:rPr kumimoji="1" lang="ja-JP" altLang="en-US" sz="2000" b="1">
              <a:latin typeface="Meiryo UI" panose="020B0604030504040204" pitchFamily="50" charset="-128"/>
              <a:ea typeface="Meiryo UI" panose="020B0604030504040204" pitchFamily="50" charset="-128"/>
            </a:rPr>
            <a:t>の部分のみ入力してください）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44</xdr:col>
      <xdr:colOff>152400</xdr:colOff>
      <xdr:row>11</xdr:row>
      <xdr:rowOff>123825</xdr:rowOff>
    </xdr:from>
    <xdr:to>
      <xdr:col>80</xdr:col>
      <xdr:colOff>151580</xdr:colOff>
      <xdr:row>24</xdr:row>
      <xdr:rowOff>19050</xdr:rowOff>
    </xdr:to>
    <xdr:pic>
      <xdr:nvPicPr>
        <xdr:cNvPr id="2" name="図 1">
          <a:extLst>
            <a:ext uri="{FF2B5EF4-FFF2-40B4-BE49-F238E27FC236}">
              <a16:creationId xmlns:a16="http://schemas.microsoft.com/office/drawing/2014/main" id="{D124CDF2-60EE-4043-8F2E-39A945E041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4750" y="2981325"/>
          <a:ext cx="5828480" cy="3095625"/>
        </a:xfrm>
        <a:prstGeom prst="rect">
          <a:avLst/>
        </a:prstGeom>
      </xdr:spPr>
    </xdr:pic>
    <xdr:clientData/>
  </xdr:twoCellAnchor>
  <xdr:twoCellAnchor editAs="oneCell">
    <xdr:from>
      <xdr:col>45</xdr:col>
      <xdr:colOff>9525</xdr:colOff>
      <xdr:row>24</xdr:row>
      <xdr:rowOff>38100</xdr:rowOff>
    </xdr:from>
    <xdr:to>
      <xdr:col>80</xdr:col>
      <xdr:colOff>35666</xdr:colOff>
      <xdr:row>40</xdr:row>
      <xdr:rowOff>57150</xdr:rowOff>
    </xdr:to>
    <xdr:pic>
      <xdr:nvPicPr>
        <xdr:cNvPr id="3" name="図 2">
          <a:extLst>
            <a:ext uri="{FF2B5EF4-FFF2-40B4-BE49-F238E27FC236}">
              <a16:creationId xmlns:a16="http://schemas.microsoft.com/office/drawing/2014/main" id="{15357397-1EB5-4F95-893B-4AE2F4B7130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43800" y="6096000"/>
          <a:ext cx="5693516" cy="3800475"/>
        </a:xfrm>
        <a:prstGeom prst="rect">
          <a:avLst/>
        </a:prstGeom>
      </xdr:spPr>
    </xdr:pic>
    <xdr:clientData/>
  </xdr:twoCellAnchor>
  <xdr:twoCellAnchor editAs="oneCell">
    <xdr:from>
      <xdr:col>45</xdr:col>
      <xdr:colOff>19050</xdr:colOff>
      <xdr:row>3</xdr:row>
      <xdr:rowOff>180975</xdr:rowOff>
    </xdr:from>
    <xdr:to>
      <xdr:col>81</xdr:col>
      <xdr:colOff>95739</xdr:colOff>
      <xdr:row>11</xdr:row>
      <xdr:rowOff>142875</xdr:rowOff>
    </xdr:to>
    <xdr:pic>
      <xdr:nvPicPr>
        <xdr:cNvPr id="4" name="図 3">
          <a:extLst>
            <a:ext uri="{FF2B5EF4-FFF2-40B4-BE49-F238E27FC236}">
              <a16:creationId xmlns:a16="http://schemas.microsoft.com/office/drawing/2014/main" id="{450F3DE5-7155-40FB-A467-AD0083FCA46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53325" y="847725"/>
          <a:ext cx="5905989" cy="2152650"/>
        </a:xfrm>
        <a:prstGeom prst="rect">
          <a:avLst/>
        </a:prstGeom>
      </xdr:spPr>
    </xdr:pic>
    <xdr:clientData/>
  </xdr:twoCellAnchor>
  <xdr:twoCellAnchor>
    <xdr:from>
      <xdr:col>44</xdr:col>
      <xdr:colOff>28575</xdr:colOff>
      <xdr:row>0</xdr:row>
      <xdr:rowOff>161925</xdr:rowOff>
    </xdr:from>
    <xdr:to>
      <xdr:col>77</xdr:col>
      <xdr:colOff>152400</xdr:colOff>
      <xdr:row>3</xdr:row>
      <xdr:rowOff>95250</xdr:rowOff>
    </xdr:to>
    <xdr:sp macro="" textlink="">
      <xdr:nvSpPr>
        <xdr:cNvPr id="5" name="四角形: 角を丸くする 4">
          <a:extLst>
            <a:ext uri="{FF2B5EF4-FFF2-40B4-BE49-F238E27FC236}">
              <a16:creationId xmlns:a16="http://schemas.microsoft.com/office/drawing/2014/main" id="{BE79D801-247A-4A82-974F-CE8931631D28}"/>
            </a:ext>
          </a:extLst>
        </xdr:cNvPr>
        <xdr:cNvSpPr/>
      </xdr:nvSpPr>
      <xdr:spPr bwMode="auto">
        <a:xfrm>
          <a:off x="7400925" y="161925"/>
          <a:ext cx="5467350" cy="600075"/>
        </a:xfrm>
        <a:prstGeom prst="roundRect">
          <a:avLst/>
        </a:prstGeom>
        <a:solidFill>
          <a:schemeClr val="accent1">
            <a:lumMod val="20000"/>
            <a:lumOff val="80000"/>
          </a:schemeClr>
        </a:solidFill>
        <a:ln w="38100" cap="flat" cmpd="sng" algn="ctr">
          <a:solidFill>
            <a:srgbClr val="00206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b="1">
              <a:solidFill>
                <a:srgbClr val="FF0000"/>
              </a:solidFill>
              <a:latin typeface="Meiryo UI" panose="020B0604030504040204" pitchFamily="50" charset="-128"/>
              <a:ea typeface="Meiryo UI" panose="020B0604030504040204" pitchFamily="50" charset="-128"/>
            </a:rPr>
            <a:t>記入例</a:t>
          </a:r>
          <a:r>
            <a:rPr kumimoji="1" lang="ja-JP" altLang="en-US" sz="2000" b="1">
              <a:latin typeface="Meiryo UI" panose="020B0604030504040204" pitchFamily="50" charset="-128"/>
              <a:ea typeface="Meiryo UI" panose="020B0604030504040204" pitchFamily="50" charset="-128"/>
            </a:rPr>
            <a:t>（</a:t>
          </a:r>
          <a:r>
            <a:rPr kumimoji="1" lang="ja-JP" altLang="en-US" sz="2000" b="1">
              <a:solidFill>
                <a:schemeClr val="accent2"/>
              </a:solidFill>
              <a:latin typeface="Meiryo UI" panose="020B0604030504040204" pitchFamily="50" charset="-128"/>
              <a:ea typeface="Meiryo UI" panose="020B0604030504040204" pitchFamily="50" charset="-128"/>
            </a:rPr>
            <a:t>オレンジ色</a:t>
          </a:r>
          <a:r>
            <a:rPr kumimoji="1" lang="ja-JP" altLang="en-US" sz="2000" b="1">
              <a:latin typeface="Meiryo UI" panose="020B0604030504040204" pitchFamily="50" charset="-128"/>
              <a:ea typeface="Meiryo UI" panose="020B0604030504040204" pitchFamily="50" charset="-128"/>
            </a:rPr>
            <a:t>の部分のみ入力してください）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44</xdr:col>
      <xdr:colOff>152400</xdr:colOff>
      <xdr:row>11</xdr:row>
      <xdr:rowOff>123825</xdr:rowOff>
    </xdr:from>
    <xdr:to>
      <xdr:col>80</xdr:col>
      <xdr:colOff>151580</xdr:colOff>
      <xdr:row>24</xdr:row>
      <xdr:rowOff>19050</xdr:rowOff>
    </xdr:to>
    <xdr:pic>
      <xdr:nvPicPr>
        <xdr:cNvPr id="2" name="図 1">
          <a:extLst>
            <a:ext uri="{FF2B5EF4-FFF2-40B4-BE49-F238E27FC236}">
              <a16:creationId xmlns:a16="http://schemas.microsoft.com/office/drawing/2014/main" id="{C72781C8-8FB4-4E6D-B665-70DE686E2B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4750" y="2981325"/>
          <a:ext cx="5828480" cy="3095625"/>
        </a:xfrm>
        <a:prstGeom prst="rect">
          <a:avLst/>
        </a:prstGeom>
      </xdr:spPr>
    </xdr:pic>
    <xdr:clientData/>
  </xdr:twoCellAnchor>
  <xdr:twoCellAnchor editAs="oneCell">
    <xdr:from>
      <xdr:col>45</xdr:col>
      <xdr:colOff>9525</xdr:colOff>
      <xdr:row>24</xdr:row>
      <xdr:rowOff>38100</xdr:rowOff>
    </xdr:from>
    <xdr:to>
      <xdr:col>80</xdr:col>
      <xdr:colOff>35666</xdr:colOff>
      <xdr:row>40</xdr:row>
      <xdr:rowOff>57150</xdr:rowOff>
    </xdr:to>
    <xdr:pic>
      <xdr:nvPicPr>
        <xdr:cNvPr id="3" name="図 2">
          <a:extLst>
            <a:ext uri="{FF2B5EF4-FFF2-40B4-BE49-F238E27FC236}">
              <a16:creationId xmlns:a16="http://schemas.microsoft.com/office/drawing/2014/main" id="{33151E1C-AE12-43D5-B474-D3ED89E71E3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43800" y="6096000"/>
          <a:ext cx="5693516" cy="3800475"/>
        </a:xfrm>
        <a:prstGeom prst="rect">
          <a:avLst/>
        </a:prstGeom>
      </xdr:spPr>
    </xdr:pic>
    <xdr:clientData/>
  </xdr:twoCellAnchor>
  <xdr:twoCellAnchor editAs="oneCell">
    <xdr:from>
      <xdr:col>45</xdr:col>
      <xdr:colOff>19050</xdr:colOff>
      <xdr:row>3</xdr:row>
      <xdr:rowOff>180975</xdr:rowOff>
    </xdr:from>
    <xdr:to>
      <xdr:col>81</xdr:col>
      <xdr:colOff>95739</xdr:colOff>
      <xdr:row>11</xdr:row>
      <xdr:rowOff>142875</xdr:rowOff>
    </xdr:to>
    <xdr:pic>
      <xdr:nvPicPr>
        <xdr:cNvPr id="4" name="図 3">
          <a:extLst>
            <a:ext uri="{FF2B5EF4-FFF2-40B4-BE49-F238E27FC236}">
              <a16:creationId xmlns:a16="http://schemas.microsoft.com/office/drawing/2014/main" id="{3D25483E-34A4-4F90-BFD7-EA13C7DC285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53325" y="847725"/>
          <a:ext cx="5905989" cy="2152650"/>
        </a:xfrm>
        <a:prstGeom prst="rect">
          <a:avLst/>
        </a:prstGeom>
      </xdr:spPr>
    </xdr:pic>
    <xdr:clientData/>
  </xdr:twoCellAnchor>
  <xdr:twoCellAnchor>
    <xdr:from>
      <xdr:col>44</xdr:col>
      <xdr:colOff>28575</xdr:colOff>
      <xdr:row>0</xdr:row>
      <xdr:rowOff>161925</xdr:rowOff>
    </xdr:from>
    <xdr:to>
      <xdr:col>77</xdr:col>
      <xdr:colOff>152400</xdr:colOff>
      <xdr:row>3</xdr:row>
      <xdr:rowOff>95250</xdr:rowOff>
    </xdr:to>
    <xdr:sp macro="" textlink="">
      <xdr:nvSpPr>
        <xdr:cNvPr id="5" name="四角形: 角を丸くする 4">
          <a:extLst>
            <a:ext uri="{FF2B5EF4-FFF2-40B4-BE49-F238E27FC236}">
              <a16:creationId xmlns:a16="http://schemas.microsoft.com/office/drawing/2014/main" id="{540A2B3E-0A88-4396-A904-9F8E0CEBB8CF}"/>
            </a:ext>
          </a:extLst>
        </xdr:cNvPr>
        <xdr:cNvSpPr/>
      </xdr:nvSpPr>
      <xdr:spPr bwMode="auto">
        <a:xfrm>
          <a:off x="7400925" y="161925"/>
          <a:ext cx="5467350" cy="600075"/>
        </a:xfrm>
        <a:prstGeom prst="roundRect">
          <a:avLst/>
        </a:prstGeom>
        <a:solidFill>
          <a:schemeClr val="accent1">
            <a:lumMod val="20000"/>
            <a:lumOff val="80000"/>
          </a:schemeClr>
        </a:solidFill>
        <a:ln w="38100" cap="flat" cmpd="sng" algn="ctr">
          <a:solidFill>
            <a:srgbClr val="00206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b="1">
              <a:solidFill>
                <a:srgbClr val="FF0000"/>
              </a:solidFill>
              <a:latin typeface="Meiryo UI" panose="020B0604030504040204" pitchFamily="50" charset="-128"/>
              <a:ea typeface="Meiryo UI" panose="020B0604030504040204" pitchFamily="50" charset="-128"/>
            </a:rPr>
            <a:t>記入例</a:t>
          </a:r>
          <a:r>
            <a:rPr kumimoji="1" lang="ja-JP" altLang="en-US" sz="2000" b="1">
              <a:latin typeface="Meiryo UI" panose="020B0604030504040204" pitchFamily="50" charset="-128"/>
              <a:ea typeface="Meiryo UI" panose="020B0604030504040204" pitchFamily="50" charset="-128"/>
            </a:rPr>
            <a:t>（</a:t>
          </a:r>
          <a:r>
            <a:rPr kumimoji="1" lang="ja-JP" altLang="en-US" sz="2000" b="1">
              <a:solidFill>
                <a:schemeClr val="accent2"/>
              </a:solidFill>
              <a:latin typeface="Meiryo UI" panose="020B0604030504040204" pitchFamily="50" charset="-128"/>
              <a:ea typeface="Meiryo UI" panose="020B0604030504040204" pitchFamily="50" charset="-128"/>
            </a:rPr>
            <a:t>オレンジ色</a:t>
          </a:r>
          <a:r>
            <a:rPr kumimoji="1" lang="ja-JP" altLang="en-US" sz="2000" b="1">
              <a:latin typeface="Meiryo UI" panose="020B0604030504040204" pitchFamily="50" charset="-128"/>
              <a:ea typeface="Meiryo UI" panose="020B0604030504040204" pitchFamily="50" charset="-128"/>
            </a:rPr>
            <a:t>の部分のみ入力してください）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8ECAB-CD00-4EEB-A72A-6FCF44149755}">
  <sheetPr>
    <tabColor rgb="FFFF0000"/>
  </sheetPr>
  <dimension ref="A1:C19"/>
  <sheetViews>
    <sheetView showGridLines="0" tabSelected="1" view="pageBreakPreview" zoomScaleNormal="100" zoomScaleSheetLayoutView="100" workbookViewId="0">
      <selection activeCell="B1" sqref="B1"/>
    </sheetView>
  </sheetViews>
  <sheetFormatPr defaultColWidth="9" defaultRowHeight="18.75" x14ac:dyDescent="0.4"/>
  <cols>
    <col min="1" max="1" width="1.625" style="146" customWidth="1"/>
    <col min="2" max="2" width="5.5" style="146" customWidth="1"/>
    <col min="3" max="3" width="91.75" style="145" customWidth="1"/>
    <col min="4" max="4" width="4.25" style="146" customWidth="1"/>
    <col min="5" max="16384" width="9" style="146"/>
  </cols>
  <sheetData>
    <row r="1" spans="1:3" ht="28.5" x14ac:dyDescent="0.4">
      <c r="A1" s="154"/>
      <c r="B1" s="155" t="s">
        <v>179</v>
      </c>
      <c r="C1" s="156"/>
    </row>
    <row r="2" spans="1:3" ht="9" customHeight="1" x14ac:dyDescent="0.4"/>
    <row r="3" spans="1:3" ht="22.5" x14ac:dyDescent="0.4">
      <c r="B3" s="144" t="s">
        <v>191</v>
      </c>
    </row>
    <row r="4" spans="1:3" ht="12" customHeight="1" x14ac:dyDescent="0.4">
      <c r="B4" s="144"/>
    </row>
    <row r="5" spans="1:3" ht="22.5" x14ac:dyDescent="0.4">
      <c r="B5" s="147" t="s">
        <v>192</v>
      </c>
    </row>
    <row r="6" spans="1:3" ht="11.25" customHeight="1" x14ac:dyDescent="0.4">
      <c r="B6" s="147"/>
    </row>
    <row r="7" spans="1:3" ht="26.25" customHeight="1" x14ac:dyDescent="0.4">
      <c r="B7" s="148" t="s">
        <v>173</v>
      </c>
      <c r="C7" s="149" t="s">
        <v>174</v>
      </c>
    </row>
    <row r="8" spans="1:3" s="152" customFormat="1" ht="51.75" customHeight="1" x14ac:dyDescent="0.4">
      <c r="B8" s="150">
        <v>1</v>
      </c>
      <c r="C8" s="151" t="s">
        <v>193</v>
      </c>
    </row>
    <row r="9" spans="1:3" s="152" customFormat="1" ht="51.75" customHeight="1" x14ac:dyDescent="0.4">
      <c r="B9" s="150">
        <v>2</v>
      </c>
      <c r="C9" s="151" t="s">
        <v>194</v>
      </c>
    </row>
    <row r="10" spans="1:3" s="152" customFormat="1" ht="51.75" customHeight="1" x14ac:dyDescent="0.4">
      <c r="B10" s="150">
        <v>3</v>
      </c>
      <c r="C10" s="151" t="s">
        <v>175</v>
      </c>
    </row>
    <row r="11" spans="1:3" s="152" customFormat="1" ht="51.75" customHeight="1" x14ac:dyDescent="0.4">
      <c r="B11" s="150">
        <v>4</v>
      </c>
      <c r="C11" s="151" t="s">
        <v>188</v>
      </c>
    </row>
    <row r="12" spans="1:3" s="152" customFormat="1" ht="51.75" customHeight="1" x14ac:dyDescent="0.4">
      <c r="B12" s="150">
        <v>5</v>
      </c>
      <c r="C12" s="151" t="s">
        <v>176</v>
      </c>
    </row>
    <row r="13" spans="1:3" s="152" customFormat="1" ht="51.75" customHeight="1" x14ac:dyDescent="0.4">
      <c r="B13" s="150">
        <v>6</v>
      </c>
      <c r="C13" s="151" t="s">
        <v>177</v>
      </c>
    </row>
    <row r="14" spans="1:3" s="152" customFormat="1" ht="51.75" customHeight="1" x14ac:dyDescent="0.4">
      <c r="B14" s="150">
        <v>7</v>
      </c>
      <c r="C14" s="153" t="s">
        <v>178</v>
      </c>
    </row>
    <row r="15" spans="1:3" s="152" customFormat="1" ht="73.5" customHeight="1" x14ac:dyDescent="0.4">
      <c r="B15" s="150">
        <v>8</v>
      </c>
      <c r="C15" s="151" t="s">
        <v>195</v>
      </c>
    </row>
    <row r="16" spans="1:3" s="152" customFormat="1" ht="73.5" customHeight="1" x14ac:dyDescent="0.4">
      <c r="B16" s="150">
        <v>9</v>
      </c>
      <c r="C16" s="151" t="s">
        <v>187</v>
      </c>
    </row>
    <row r="17" spans="2:3" s="152" customFormat="1" ht="73.5" customHeight="1" x14ac:dyDescent="0.4">
      <c r="B17" s="150">
        <v>10</v>
      </c>
      <c r="C17" s="151" t="s">
        <v>190</v>
      </c>
    </row>
    <row r="18" spans="2:3" s="152" customFormat="1" ht="73.5" customHeight="1" x14ac:dyDescent="0.4">
      <c r="B18" s="150">
        <v>11</v>
      </c>
      <c r="C18" s="151" t="s">
        <v>189</v>
      </c>
    </row>
    <row r="19" spans="2:3" ht="54" customHeight="1" x14ac:dyDescent="0.4"/>
  </sheetData>
  <sheetProtection sheet="1" objects="1" scenarios="1"/>
  <phoneticPr fontId="27"/>
  <pageMargins left="0.23622047244094491" right="0.23622047244094491" top="0.74803149606299213" bottom="0.74803149606299213" header="0.31496062992125984" footer="0.31496062992125984"/>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sheetPr>
  <dimension ref="A1:W37"/>
  <sheetViews>
    <sheetView showGridLines="0" view="pageBreakPreview" zoomScaleNormal="100" zoomScaleSheetLayoutView="100" workbookViewId="0">
      <selection activeCell="A13" sqref="A13"/>
    </sheetView>
  </sheetViews>
  <sheetFormatPr defaultRowHeight="18.75" x14ac:dyDescent="0.4"/>
  <cols>
    <col min="1" max="1" width="20.125" style="7" customWidth="1"/>
    <col min="2" max="2" width="9.75" style="7" customWidth="1"/>
    <col min="3" max="3" width="9.75" style="109" customWidth="1"/>
    <col min="4" max="7" width="6.75" style="2" customWidth="1"/>
    <col min="8" max="8" width="6.25" style="2" customWidth="1"/>
    <col min="9" max="9" width="11.875" style="7" customWidth="1"/>
    <col min="10" max="16384" width="9" style="7"/>
  </cols>
  <sheetData>
    <row r="1" spans="1:23" x14ac:dyDescent="0.4">
      <c r="A1" s="481" t="s">
        <v>27</v>
      </c>
      <c r="B1" s="491"/>
      <c r="C1" s="491"/>
      <c r="D1" s="491"/>
      <c r="E1" s="491"/>
      <c r="F1" s="491"/>
      <c r="G1" s="491"/>
      <c r="H1" s="491"/>
      <c r="I1" s="491"/>
      <c r="J1" s="491"/>
      <c r="K1" s="491"/>
      <c r="L1" s="491"/>
      <c r="M1" s="491"/>
      <c r="N1" s="491"/>
      <c r="O1" s="491"/>
      <c r="P1" s="491"/>
      <c r="Q1" s="491"/>
      <c r="R1" s="491"/>
      <c r="S1" s="491"/>
      <c r="T1" s="491"/>
      <c r="U1" s="491"/>
      <c r="V1" s="491"/>
      <c r="W1" s="491"/>
    </row>
    <row r="2" spans="1:23" ht="10.5" customHeight="1" x14ac:dyDescent="0.4">
      <c r="A2" s="1"/>
    </row>
    <row r="3" spans="1:23" ht="18.75" customHeight="1" x14ac:dyDescent="0.4">
      <c r="A3" s="14" t="s">
        <v>46</v>
      </c>
      <c r="B3" s="15"/>
      <c r="C3" s="15"/>
      <c r="D3" s="15"/>
      <c r="E3" s="15"/>
      <c r="F3" s="15"/>
      <c r="G3" s="15"/>
      <c r="H3" s="15"/>
      <c r="I3" s="15"/>
    </row>
    <row r="4" spans="1:23" ht="10.5" customHeight="1" thickBot="1" x14ac:dyDescent="0.45">
      <c r="A4" s="5"/>
    </row>
    <row r="5" spans="1:23" ht="26.25" customHeight="1" x14ac:dyDescent="0.4">
      <c r="A5" s="8" t="s">
        <v>28</v>
      </c>
      <c r="B5" s="497" t="str">
        <f>IF('１申請書兼請求書'!P10="","",'１申請書兼請求書'!P10)</f>
        <v/>
      </c>
      <c r="C5" s="497"/>
      <c r="D5" s="497"/>
      <c r="E5" s="497"/>
      <c r="F5" s="497"/>
      <c r="G5" s="497"/>
      <c r="H5" s="498"/>
    </row>
    <row r="6" spans="1:23" ht="26.25" customHeight="1" x14ac:dyDescent="0.4">
      <c r="A6" s="9" t="s">
        <v>29</v>
      </c>
      <c r="B6" s="111" t="s">
        <v>165</v>
      </c>
      <c r="C6" s="112" t="str">
        <f>IF('１申請書兼請求書'!W2="","",'１申請書兼請求書'!W2)</f>
        <v/>
      </c>
      <c r="D6" s="112" t="s">
        <v>164</v>
      </c>
      <c r="E6" s="112" t="str">
        <f>IF('１申請書兼請求書'!Z2="","",'１申請書兼請求書'!Z2)</f>
        <v/>
      </c>
      <c r="F6" s="112" t="s">
        <v>163</v>
      </c>
      <c r="G6" s="112" t="str">
        <f>IF('１申請書兼請求書'!AC2="","",'１申請書兼請求書'!AC2)</f>
        <v/>
      </c>
      <c r="H6" s="113" t="s">
        <v>162</v>
      </c>
    </row>
    <row r="7" spans="1:23" ht="26.25" customHeight="1" thickBot="1" x14ac:dyDescent="0.45">
      <c r="A7" s="10" t="s">
        <v>30</v>
      </c>
      <c r="B7" s="499">
        <f ca="1">'１申請書兼請求書'!P22</f>
        <v>0</v>
      </c>
      <c r="C7" s="500"/>
      <c r="D7" s="500"/>
      <c r="E7" s="500"/>
      <c r="F7" s="500"/>
      <c r="G7" s="501"/>
      <c r="H7" s="114" t="s">
        <v>47</v>
      </c>
    </row>
    <row r="8" spans="1:23" x14ac:dyDescent="0.4">
      <c r="A8" s="6"/>
    </row>
    <row r="9" spans="1:23" ht="19.5" thickBot="1" x14ac:dyDescent="0.45">
      <c r="A9" s="6" t="s">
        <v>31</v>
      </c>
    </row>
    <row r="10" spans="1:23" x14ac:dyDescent="0.4">
      <c r="A10" s="492" t="s">
        <v>32</v>
      </c>
      <c r="B10" s="502" t="s">
        <v>33</v>
      </c>
      <c r="C10" s="503"/>
      <c r="D10" s="494" t="s">
        <v>34</v>
      </c>
      <c r="E10" s="494"/>
      <c r="F10" s="494"/>
      <c r="G10" s="494"/>
      <c r="H10" s="495" t="s">
        <v>35</v>
      </c>
      <c r="I10" s="12" t="s">
        <v>36</v>
      </c>
    </row>
    <row r="11" spans="1:23" ht="22.5" x14ac:dyDescent="0.4">
      <c r="A11" s="493"/>
      <c r="B11" s="504"/>
      <c r="C11" s="505"/>
      <c r="D11" s="11" t="s">
        <v>38</v>
      </c>
      <c r="E11" s="11" t="s">
        <v>39</v>
      </c>
      <c r="F11" s="11" t="s">
        <v>40</v>
      </c>
      <c r="G11" s="11" t="s">
        <v>41</v>
      </c>
      <c r="H11" s="496"/>
      <c r="I11" s="13" t="s">
        <v>37</v>
      </c>
    </row>
    <row r="12" spans="1:23" ht="28.5" customHeight="1" x14ac:dyDescent="0.4">
      <c r="A12" s="16" t="s">
        <v>42</v>
      </c>
      <c r="B12" s="506" t="s">
        <v>43</v>
      </c>
      <c r="C12" s="507"/>
      <c r="D12" s="17" t="s">
        <v>44</v>
      </c>
      <c r="E12" s="17">
        <v>40</v>
      </c>
      <c r="F12" s="17">
        <v>1</v>
      </c>
      <c r="G12" s="17">
        <v>1</v>
      </c>
      <c r="H12" s="17" t="s">
        <v>45</v>
      </c>
      <c r="I12" s="18"/>
    </row>
    <row r="13" spans="1:23" ht="27" customHeight="1" x14ac:dyDescent="0.4">
      <c r="A13" s="141"/>
      <c r="B13" s="508"/>
      <c r="C13" s="509"/>
      <c r="D13" s="142"/>
      <c r="E13" s="142"/>
      <c r="F13" s="142"/>
      <c r="G13" s="142"/>
      <c r="H13" s="142"/>
      <c r="I13" s="143"/>
    </row>
    <row r="14" spans="1:23" ht="27" customHeight="1" x14ac:dyDescent="0.4">
      <c r="A14" s="141"/>
      <c r="B14" s="508"/>
      <c r="C14" s="509"/>
      <c r="D14" s="142"/>
      <c r="E14" s="142"/>
      <c r="F14" s="142"/>
      <c r="G14" s="142"/>
      <c r="H14" s="142"/>
      <c r="I14" s="143"/>
    </row>
    <row r="15" spans="1:23" ht="27" customHeight="1" x14ac:dyDescent="0.4">
      <c r="A15" s="141"/>
      <c r="B15" s="508"/>
      <c r="C15" s="509"/>
      <c r="D15" s="142"/>
      <c r="E15" s="142"/>
      <c r="F15" s="142"/>
      <c r="G15" s="142"/>
      <c r="H15" s="142"/>
      <c r="I15" s="143"/>
    </row>
    <row r="16" spans="1:23" ht="27" customHeight="1" x14ac:dyDescent="0.4">
      <c r="A16" s="141"/>
      <c r="B16" s="508"/>
      <c r="C16" s="509"/>
      <c r="D16" s="142"/>
      <c r="E16" s="142"/>
      <c r="F16" s="142"/>
      <c r="G16" s="142"/>
      <c r="H16" s="142"/>
      <c r="I16" s="143"/>
    </row>
    <row r="17" spans="1:9" ht="27" customHeight="1" x14ac:dyDescent="0.4">
      <c r="A17" s="141"/>
      <c r="B17" s="508"/>
      <c r="C17" s="509"/>
      <c r="D17" s="142"/>
      <c r="E17" s="142"/>
      <c r="F17" s="142"/>
      <c r="G17" s="142"/>
      <c r="H17" s="142"/>
      <c r="I17" s="143"/>
    </row>
    <row r="18" spans="1:9" ht="27" customHeight="1" x14ac:dyDescent="0.4">
      <c r="A18" s="141"/>
      <c r="B18" s="508"/>
      <c r="C18" s="509"/>
      <c r="D18" s="142"/>
      <c r="E18" s="142"/>
      <c r="F18" s="142"/>
      <c r="G18" s="142"/>
      <c r="H18" s="142"/>
      <c r="I18" s="143"/>
    </row>
    <row r="19" spans="1:9" ht="27" customHeight="1" x14ac:dyDescent="0.4">
      <c r="A19" s="141"/>
      <c r="B19" s="508"/>
      <c r="C19" s="509"/>
      <c r="D19" s="142"/>
      <c r="E19" s="142"/>
      <c r="F19" s="142"/>
      <c r="G19" s="142"/>
      <c r="H19" s="142"/>
      <c r="I19" s="143"/>
    </row>
    <row r="20" spans="1:9" ht="27" customHeight="1" x14ac:dyDescent="0.4">
      <c r="A20" s="141"/>
      <c r="B20" s="508"/>
      <c r="C20" s="509"/>
      <c r="D20" s="142"/>
      <c r="E20" s="142"/>
      <c r="F20" s="142"/>
      <c r="G20" s="142"/>
      <c r="H20" s="142"/>
      <c r="I20" s="143"/>
    </row>
    <row r="21" spans="1:9" ht="27" customHeight="1" x14ac:dyDescent="0.4">
      <c r="A21" s="141"/>
      <c r="B21" s="508"/>
      <c r="C21" s="509"/>
      <c r="D21" s="142"/>
      <c r="E21" s="142"/>
      <c r="F21" s="142"/>
      <c r="G21" s="142"/>
      <c r="H21" s="142"/>
      <c r="I21" s="143"/>
    </row>
    <row r="22" spans="1:9" ht="27" customHeight="1" x14ac:dyDescent="0.4">
      <c r="A22" s="141"/>
      <c r="B22" s="508"/>
      <c r="C22" s="509"/>
      <c r="D22" s="142"/>
      <c r="E22" s="142"/>
      <c r="F22" s="142"/>
      <c r="G22" s="142"/>
      <c r="H22" s="142"/>
      <c r="I22" s="143"/>
    </row>
    <row r="23" spans="1:9" ht="27" customHeight="1" x14ac:dyDescent="0.4">
      <c r="A23" s="141"/>
      <c r="B23" s="508"/>
      <c r="C23" s="509"/>
      <c r="D23" s="142"/>
      <c r="E23" s="142"/>
      <c r="F23" s="142"/>
      <c r="G23" s="142"/>
      <c r="H23" s="142"/>
      <c r="I23" s="143"/>
    </row>
    <row r="24" spans="1:9" ht="27" customHeight="1" x14ac:dyDescent="0.4">
      <c r="A24" s="141"/>
      <c r="B24" s="508"/>
      <c r="C24" s="509"/>
      <c r="D24" s="142"/>
      <c r="E24" s="142"/>
      <c r="F24" s="142"/>
      <c r="G24" s="142"/>
      <c r="H24" s="142"/>
      <c r="I24" s="143"/>
    </row>
    <row r="25" spans="1:9" ht="27" customHeight="1" x14ac:dyDescent="0.4">
      <c r="A25" s="141"/>
      <c r="B25" s="508"/>
      <c r="C25" s="509"/>
      <c r="D25" s="142"/>
      <c r="E25" s="142"/>
      <c r="F25" s="142"/>
      <c r="G25" s="142"/>
      <c r="H25" s="142"/>
      <c r="I25" s="143"/>
    </row>
    <row r="26" spans="1:9" ht="27" customHeight="1" x14ac:dyDescent="0.4">
      <c r="A26" s="141"/>
      <c r="B26" s="508"/>
      <c r="C26" s="509"/>
      <c r="D26" s="142"/>
      <c r="E26" s="142"/>
      <c r="F26" s="142"/>
      <c r="G26" s="142"/>
      <c r="H26" s="142"/>
      <c r="I26" s="143"/>
    </row>
    <row r="27" spans="1:9" ht="27" customHeight="1" x14ac:dyDescent="0.4">
      <c r="A27" s="141"/>
      <c r="B27" s="508"/>
      <c r="C27" s="509"/>
      <c r="D27" s="142"/>
      <c r="E27" s="142"/>
      <c r="F27" s="142"/>
      <c r="G27" s="142"/>
      <c r="H27" s="142"/>
      <c r="I27" s="143"/>
    </row>
    <row r="28" spans="1:9" ht="27" customHeight="1" x14ac:dyDescent="0.4">
      <c r="A28" s="141"/>
      <c r="B28" s="508"/>
      <c r="C28" s="509"/>
      <c r="D28" s="142"/>
      <c r="E28" s="142"/>
      <c r="F28" s="142"/>
      <c r="G28" s="142"/>
      <c r="H28" s="142"/>
      <c r="I28" s="143"/>
    </row>
    <row r="29" spans="1:9" ht="27" customHeight="1" x14ac:dyDescent="0.4">
      <c r="A29" s="141"/>
      <c r="B29" s="508"/>
      <c r="C29" s="509"/>
      <c r="D29" s="142"/>
      <c r="E29" s="142"/>
      <c r="F29" s="142"/>
      <c r="G29" s="142"/>
      <c r="H29" s="142"/>
      <c r="I29" s="143"/>
    </row>
    <row r="30" spans="1:9" ht="27" customHeight="1" x14ac:dyDescent="0.4">
      <c r="A30" s="141"/>
      <c r="B30" s="508"/>
      <c r="C30" s="509"/>
      <c r="D30" s="142"/>
      <c r="E30" s="142"/>
      <c r="F30" s="142"/>
      <c r="G30" s="142"/>
      <c r="H30" s="142"/>
      <c r="I30" s="143"/>
    </row>
    <row r="31" spans="1:9" ht="27" customHeight="1" x14ac:dyDescent="0.4">
      <c r="A31" s="141"/>
      <c r="B31" s="508"/>
      <c r="C31" s="509"/>
      <c r="D31" s="142"/>
      <c r="E31" s="142"/>
      <c r="F31" s="142"/>
      <c r="G31" s="142"/>
      <c r="H31" s="142"/>
      <c r="I31" s="143"/>
    </row>
    <row r="32" spans="1:9" x14ac:dyDescent="0.4">
      <c r="A32" s="6"/>
    </row>
    <row r="34" spans="1:2" x14ac:dyDescent="0.4">
      <c r="A34" s="7" t="s">
        <v>51</v>
      </c>
      <c r="B34" s="7" t="s">
        <v>52</v>
      </c>
    </row>
    <row r="35" spans="1:2" x14ac:dyDescent="0.4">
      <c r="A35" s="7" t="s">
        <v>48</v>
      </c>
      <c r="B35" s="7" t="s">
        <v>53</v>
      </c>
    </row>
    <row r="36" spans="1:2" x14ac:dyDescent="0.4">
      <c r="A36" s="7" t="s">
        <v>49</v>
      </c>
      <c r="B36" s="7" t="s">
        <v>54</v>
      </c>
    </row>
    <row r="37" spans="1:2" x14ac:dyDescent="0.4">
      <c r="A37" s="7" t="s">
        <v>50</v>
      </c>
    </row>
  </sheetData>
  <sheetProtection sheet="1" objects="1" scenarios="1"/>
  <mergeCells count="27">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A1:W1"/>
    <mergeCell ref="A10:A11"/>
    <mergeCell ref="D10:G10"/>
    <mergeCell ref="H10:H11"/>
    <mergeCell ref="B5:H5"/>
    <mergeCell ref="B7:G7"/>
    <mergeCell ref="B10:C11"/>
  </mergeCells>
  <phoneticPr fontId="27"/>
  <dataValidations count="5">
    <dataValidation type="list" allowBlank="1" showInputMessage="1" showErrorMessage="1" sqref="D13:D31" xr:uid="{00000000-0002-0000-0300-000000000000}">
      <formula1>$A$35:$A$37</formula1>
    </dataValidation>
    <dataValidation type="list" allowBlank="1" showInputMessage="1" showErrorMessage="1" sqref="H13:H31" xr:uid="{00000000-0002-0000-0300-000001000000}">
      <formula1>$B$35:$B$36</formula1>
    </dataValidation>
    <dataValidation imeMode="fullKatakana" allowBlank="1" showInputMessage="1" showErrorMessage="1" sqref="A13:A31" xr:uid="{BF591144-6B01-406F-8DF3-3B13FE6EE1F1}"/>
    <dataValidation imeMode="hiragana" allowBlank="1" showInputMessage="1" showErrorMessage="1" sqref="B13:C31 I13:I31" xr:uid="{1F3059D8-B23C-48FF-B52E-EC680E684DC3}"/>
    <dataValidation imeMode="halfAlpha" allowBlank="1" showInputMessage="1" showErrorMessage="1" sqref="E13:G31" xr:uid="{4CBEBDD2-979B-433A-9AD3-84EA3A0C6F93}"/>
  </dataValidations>
  <pageMargins left="0.68" right="0.42" top="0.65" bottom="0.59"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BN40"/>
  <sheetViews>
    <sheetView showGridLines="0" view="pageBreakPreview" zoomScaleNormal="100" zoomScaleSheetLayoutView="100" workbookViewId="0">
      <selection activeCell="W2" sqref="W2:X2"/>
    </sheetView>
  </sheetViews>
  <sheetFormatPr defaultRowHeight="18.75" x14ac:dyDescent="0.4"/>
  <cols>
    <col min="1" max="87" width="2.625" style="125" customWidth="1"/>
    <col min="88" max="16384" width="9" style="125"/>
  </cols>
  <sheetData>
    <row r="1" spans="1:66" x14ac:dyDescent="0.4">
      <c r="A1" s="123" t="s">
        <v>0</v>
      </c>
      <c r="B1" s="124"/>
      <c r="C1" s="124"/>
      <c r="D1" s="124"/>
      <c r="E1" s="124"/>
      <c r="F1" s="124"/>
      <c r="G1" s="124"/>
      <c r="H1" s="124"/>
      <c r="I1" s="124"/>
      <c r="J1" s="124"/>
      <c r="K1" s="124"/>
      <c r="L1" s="124"/>
      <c r="M1" s="124"/>
      <c r="N1" s="124"/>
      <c r="O1" s="124"/>
      <c r="P1" s="124"/>
      <c r="Q1" s="124"/>
      <c r="R1" s="124"/>
      <c r="S1" s="124"/>
      <c r="T1" s="124"/>
      <c r="U1" s="124"/>
      <c r="V1" s="124"/>
      <c r="AI1" s="123" t="s">
        <v>0</v>
      </c>
      <c r="AJ1" s="124"/>
      <c r="AK1" s="124"/>
      <c r="AL1" s="124"/>
      <c r="AM1" s="124"/>
      <c r="AN1" s="124"/>
      <c r="AO1" s="124"/>
      <c r="AP1" s="124"/>
      <c r="AQ1" s="124"/>
      <c r="AR1" s="124"/>
      <c r="AS1" s="124"/>
      <c r="AT1" s="124"/>
      <c r="AU1" s="124"/>
      <c r="AV1" s="124"/>
      <c r="AW1" s="124"/>
      <c r="AX1" s="124"/>
      <c r="AY1" s="124"/>
      <c r="AZ1" s="124"/>
      <c r="BA1" s="124"/>
      <c r="BB1" s="124"/>
      <c r="BC1" s="124"/>
      <c r="BD1" s="124"/>
    </row>
    <row r="2" spans="1:66" s="126" customFormat="1" ht="19.5" customHeight="1" x14ac:dyDescent="0.45">
      <c r="B2" s="123"/>
      <c r="C2" s="123"/>
      <c r="D2" s="123"/>
      <c r="E2" s="123"/>
      <c r="F2" s="123"/>
      <c r="G2" s="123"/>
      <c r="H2" s="123"/>
      <c r="I2" s="123"/>
      <c r="J2" s="123"/>
      <c r="K2" s="123"/>
      <c r="L2" s="123"/>
      <c r="M2" s="123"/>
      <c r="N2" s="123"/>
      <c r="O2" s="123"/>
      <c r="P2" s="123"/>
      <c r="Q2" s="123"/>
      <c r="R2" s="123"/>
      <c r="S2" s="123"/>
      <c r="T2" s="123"/>
      <c r="U2" s="190" t="s">
        <v>165</v>
      </c>
      <c r="V2" s="190"/>
      <c r="W2" s="189"/>
      <c r="X2" s="189"/>
      <c r="Y2" s="127" t="s">
        <v>164</v>
      </c>
      <c r="Z2" s="189"/>
      <c r="AA2" s="189"/>
      <c r="AB2" s="127" t="s">
        <v>163</v>
      </c>
      <c r="AC2" s="189"/>
      <c r="AD2" s="189"/>
      <c r="AE2" s="127" t="s">
        <v>162</v>
      </c>
      <c r="AJ2" s="123"/>
      <c r="AK2" s="123"/>
      <c r="AL2" s="123"/>
      <c r="AM2" s="123"/>
      <c r="AN2" s="123"/>
      <c r="AO2" s="123"/>
      <c r="AP2" s="123"/>
      <c r="AQ2" s="123"/>
      <c r="AR2" s="123"/>
      <c r="AS2" s="123"/>
      <c r="AT2" s="123"/>
      <c r="AU2" s="123"/>
      <c r="AV2" s="123"/>
      <c r="AW2" s="123"/>
      <c r="AX2" s="123"/>
      <c r="AY2" s="123"/>
      <c r="AZ2" s="123"/>
      <c r="BA2" s="123"/>
      <c r="BB2" s="123"/>
      <c r="BC2" s="190" t="s">
        <v>165</v>
      </c>
      <c r="BD2" s="190"/>
      <c r="BE2" s="248"/>
      <c r="BF2" s="248"/>
      <c r="BG2" s="127" t="s">
        <v>164</v>
      </c>
      <c r="BH2" s="248"/>
      <c r="BI2" s="248"/>
      <c r="BJ2" s="127" t="s">
        <v>163</v>
      </c>
      <c r="BK2" s="248"/>
      <c r="BL2" s="248"/>
      <c r="BM2" s="127" t="s">
        <v>162</v>
      </c>
    </row>
    <row r="3" spans="1:66" x14ac:dyDescent="0.4">
      <c r="A3" s="128"/>
      <c r="AI3" s="128"/>
    </row>
    <row r="4" spans="1:66" ht="18.75" customHeight="1" x14ac:dyDescent="0.4">
      <c r="A4" s="129" t="s">
        <v>1</v>
      </c>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I4" s="129" t="s">
        <v>1</v>
      </c>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row>
    <row r="5" spans="1:66" x14ac:dyDescent="0.4">
      <c r="B5" s="124"/>
      <c r="C5" s="124"/>
      <c r="D5" s="124"/>
      <c r="E5" s="124"/>
      <c r="F5" s="124"/>
      <c r="G5" s="124"/>
      <c r="H5" s="124"/>
      <c r="I5" s="124"/>
      <c r="J5" s="124"/>
      <c r="K5" s="124"/>
      <c r="L5" s="124"/>
      <c r="M5" s="124"/>
      <c r="N5" s="124"/>
      <c r="O5" s="124"/>
      <c r="P5" s="124"/>
      <c r="Q5" s="124"/>
      <c r="R5" s="124"/>
      <c r="S5" s="124"/>
      <c r="T5" s="124"/>
      <c r="U5" s="124"/>
      <c r="V5" s="124"/>
      <c r="AJ5" s="124"/>
      <c r="AK5" s="124"/>
      <c r="AL5" s="124"/>
      <c r="AM5" s="124"/>
      <c r="AN5" s="124"/>
      <c r="AO5" s="124"/>
      <c r="AP5" s="124"/>
      <c r="AQ5" s="124"/>
      <c r="AR5" s="124"/>
      <c r="AS5" s="124"/>
      <c r="AT5" s="124"/>
      <c r="AU5" s="124"/>
      <c r="AV5" s="124"/>
      <c r="AW5" s="124"/>
      <c r="AX5" s="124"/>
      <c r="AY5" s="124"/>
      <c r="AZ5" s="124"/>
      <c r="BA5" s="124"/>
      <c r="BB5" s="124"/>
      <c r="BC5" s="124"/>
      <c r="BD5" s="124"/>
    </row>
    <row r="6" spans="1:66" x14ac:dyDescent="0.4">
      <c r="A6" s="123" t="s">
        <v>2</v>
      </c>
      <c r="B6" s="124"/>
      <c r="C6" s="124"/>
      <c r="D6" s="124"/>
      <c r="E6" s="124"/>
      <c r="F6" s="124"/>
      <c r="G6" s="124"/>
      <c r="H6" s="124"/>
      <c r="I6" s="124"/>
      <c r="J6" s="124"/>
      <c r="K6" s="124"/>
      <c r="L6" s="124"/>
      <c r="M6" s="124"/>
      <c r="N6" s="124"/>
      <c r="O6" s="124"/>
      <c r="P6" s="124"/>
      <c r="R6" s="124"/>
      <c r="S6" s="124"/>
      <c r="T6" s="124"/>
      <c r="U6" s="124"/>
      <c r="V6" s="124"/>
      <c r="AI6" s="123" t="s">
        <v>2</v>
      </c>
      <c r="AJ6" s="124"/>
      <c r="AK6" s="124"/>
      <c r="AL6" s="124"/>
      <c r="AM6" s="124"/>
      <c r="AN6" s="124"/>
      <c r="AO6" s="124"/>
      <c r="AP6" s="124"/>
      <c r="AQ6" s="124"/>
      <c r="AR6" s="124"/>
      <c r="AS6" s="124"/>
      <c r="AT6" s="124"/>
      <c r="AU6" s="124"/>
      <c r="AV6" s="124"/>
      <c r="AW6" s="124"/>
      <c r="AX6" s="124"/>
      <c r="AZ6" s="124"/>
      <c r="BA6" s="124"/>
      <c r="BB6" s="124"/>
      <c r="BC6" s="124"/>
      <c r="BD6" s="124"/>
    </row>
    <row r="7" spans="1:66" x14ac:dyDescent="0.4">
      <c r="B7" s="124"/>
      <c r="C7" s="124"/>
      <c r="D7" s="124"/>
      <c r="E7" s="124"/>
      <c r="F7" s="124"/>
      <c r="G7" s="124"/>
      <c r="H7" s="124"/>
      <c r="I7" s="124"/>
      <c r="J7" s="124"/>
      <c r="K7" s="124"/>
      <c r="L7" s="124"/>
      <c r="M7" s="124"/>
      <c r="N7" s="124"/>
      <c r="O7" s="124"/>
      <c r="AJ7" s="124"/>
      <c r="AK7" s="124"/>
      <c r="AL7" s="124"/>
      <c r="AM7" s="124"/>
      <c r="AN7" s="124"/>
      <c r="AO7" s="124"/>
      <c r="AP7" s="124"/>
      <c r="AQ7" s="124"/>
      <c r="AR7" s="124"/>
      <c r="AS7" s="124"/>
      <c r="AT7" s="124"/>
      <c r="AU7" s="124"/>
      <c r="AV7" s="124"/>
      <c r="AW7" s="124"/>
      <c r="AX7" s="124"/>
      <c r="AZ7" s="124"/>
      <c r="BA7" s="124"/>
      <c r="BB7" s="124"/>
      <c r="BC7" s="124"/>
      <c r="BD7" s="124"/>
    </row>
    <row r="8" spans="1:66" x14ac:dyDescent="0.4">
      <c r="B8" s="124"/>
      <c r="C8" s="124"/>
      <c r="D8" s="124"/>
      <c r="E8" s="124"/>
      <c r="F8" s="124"/>
      <c r="G8" s="124"/>
      <c r="H8" s="124"/>
      <c r="I8" s="190" t="s">
        <v>151</v>
      </c>
      <c r="J8" s="190"/>
      <c r="K8" s="190"/>
      <c r="M8" s="124"/>
      <c r="N8" s="124"/>
      <c r="P8" s="124"/>
      <c r="R8" s="124"/>
      <c r="S8" s="124"/>
      <c r="T8" s="124"/>
      <c r="U8" s="124"/>
      <c r="V8" s="124"/>
      <c r="AJ8" s="124"/>
      <c r="AK8" s="124"/>
      <c r="AL8" s="124"/>
      <c r="AM8" s="124"/>
      <c r="AN8" s="124"/>
      <c r="AO8" s="124"/>
      <c r="AP8" s="124"/>
      <c r="AQ8" s="190" t="s">
        <v>151</v>
      </c>
      <c r="AR8" s="190"/>
      <c r="AS8" s="190"/>
      <c r="AU8" s="124"/>
      <c r="AV8" s="124"/>
      <c r="AX8" s="124"/>
      <c r="AZ8" s="124"/>
      <c r="BA8" s="124"/>
      <c r="BB8" s="124"/>
      <c r="BC8" s="124"/>
      <c r="BD8" s="124"/>
    </row>
    <row r="9" spans="1:66" ht="19.5" customHeight="1" x14ac:dyDescent="0.4">
      <c r="B9" s="124"/>
      <c r="C9" s="124"/>
      <c r="D9" s="124"/>
      <c r="E9" s="124"/>
      <c r="F9" s="124"/>
      <c r="G9" s="124"/>
      <c r="H9" s="124"/>
      <c r="I9" s="124"/>
      <c r="J9" s="220" t="s">
        <v>3</v>
      </c>
      <c r="K9" s="220"/>
      <c r="L9" s="220"/>
      <c r="M9" s="220"/>
      <c r="N9" s="220"/>
      <c r="O9" s="124"/>
      <c r="P9" s="227"/>
      <c r="Q9" s="228"/>
      <c r="R9" s="228"/>
      <c r="S9" s="228"/>
      <c r="T9" s="228"/>
      <c r="U9" s="228"/>
      <c r="V9" s="228"/>
      <c r="W9" s="228"/>
      <c r="X9" s="228"/>
      <c r="Y9" s="228"/>
      <c r="Z9" s="228"/>
      <c r="AA9" s="228"/>
      <c r="AB9" s="228"/>
      <c r="AC9" s="228"/>
      <c r="AD9" s="228"/>
      <c r="AE9" s="228"/>
      <c r="AF9" s="229"/>
      <c r="AJ9" s="124"/>
      <c r="AK9" s="124"/>
      <c r="AL9" s="124"/>
      <c r="AM9" s="124"/>
      <c r="AN9" s="124"/>
      <c r="AO9" s="124"/>
      <c r="AP9" s="124"/>
      <c r="AQ9" s="124"/>
      <c r="AR9" s="220" t="s">
        <v>3</v>
      </c>
      <c r="AS9" s="220"/>
      <c r="AT9" s="220"/>
      <c r="AU9" s="220"/>
      <c r="AV9" s="220"/>
      <c r="AW9" s="124"/>
      <c r="AX9" s="249"/>
      <c r="AY9" s="250"/>
      <c r="AZ9" s="250"/>
      <c r="BA9" s="250"/>
      <c r="BB9" s="250"/>
      <c r="BC9" s="250"/>
      <c r="BD9" s="250"/>
      <c r="BE9" s="250"/>
      <c r="BF9" s="250"/>
      <c r="BG9" s="250"/>
      <c r="BH9" s="250"/>
      <c r="BI9" s="250"/>
      <c r="BJ9" s="250"/>
      <c r="BK9" s="250"/>
      <c r="BL9" s="250"/>
      <c r="BM9" s="250"/>
      <c r="BN9" s="251"/>
    </row>
    <row r="10" spans="1:66" ht="19.5" customHeight="1" x14ac:dyDescent="0.4">
      <c r="B10" s="124"/>
      <c r="C10" s="124"/>
      <c r="D10" s="124"/>
      <c r="E10" s="124"/>
      <c r="F10" s="124"/>
      <c r="G10" s="124"/>
      <c r="H10" s="124"/>
      <c r="I10" s="124"/>
      <c r="J10" s="220" t="s">
        <v>172</v>
      </c>
      <c r="K10" s="220"/>
      <c r="L10" s="220"/>
      <c r="M10" s="220"/>
      <c r="N10" s="220"/>
      <c r="O10" s="124"/>
      <c r="P10" s="227"/>
      <c r="Q10" s="230"/>
      <c r="R10" s="230"/>
      <c r="S10" s="230"/>
      <c r="T10" s="230"/>
      <c r="U10" s="230"/>
      <c r="V10" s="230"/>
      <c r="W10" s="230"/>
      <c r="X10" s="230"/>
      <c r="Y10" s="230"/>
      <c r="Z10" s="230"/>
      <c r="AA10" s="230"/>
      <c r="AB10" s="230"/>
      <c r="AC10" s="230"/>
      <c r="AD10" s="230"/>
      <c r="AE10" s="230"/>
      <c r="AF10" s="231"/>
      <c r="AJ10" s="124"/>
      <c r="AK10" s="124"/>
      <c r="AL10" s="124"/>
      <c r="AM10" s="124"/>
      <c r="AN10" s="124"/>
      <c r="AO10" s="124"/>
      <c r="AP10" s="124"/>
      <c r="AQ10" s="124"/>
      <c r="AR10" s="220" t="s">
        <v>4</v>
      </c>
      <c r="AS10" s="220"/>
      <c r="AT10" s="220"/>
      <c r="AU10" s="220"/>
      <c r="AV10" s="220"/>
      <c r="AW10" s="124"/>
      <c r="AX10" s="249"/>
      <c r="AY10" s="252"/>
      <c r="AZ10" s="252"/>
      <c r="BA10" s="252"/>
      <c r="BB10" s="252"/>
      <c r="BC10" s="252"/>
      <c r="BD10" s="252"/>
      <c r="BE10" s="252"/>
      <c r="BF10" s="252"/>
      <c r="BG10" s="252"/>
      <c r="BH10" s="252"/>
      <c r="BI10" s="252"/>
      <c r="BJ10" s="252"/>
      <c r="BK10" s="252"/>
      <c r="BL10" s="252"/>
      <c r="BM10" s="252"/>
      <c r="BN10" s="253"/>
    </row>
    <row r="11" spans="1:66" ht="19.5" x14ac:dyDescent="0.4">
      <c r="B11" s="124"/>
      <c r="C11" s="124"/>
      <c r="D11" s="124"/>
      <c r="E11" s="124"/>
      <c r="F11" s="124"/>
      <c r="G11" s="124"/>
      <c r="H11" s="124"/>
      <c r="I11" s="124"/>
      <c r="J11" s="254" t="s">
        <v>150</v>
      </c>
      <c r="K11" s="254"/>
      <c r="L11" s="254"/>
      <c r="M11" s="254"/>
      <c r="N11" s="254"/>
      <c r="O11" s="131"/>
      <c r="P11" s="191"/>
      <c r="Q11" s="191"/>
      <c r="R11" s="191"/>
      <c r="S11" s="191"/>
      <c r="T11" s="191"/>
      <c r="U11" s="191"/>
      <c r="V11" s="191"/>
      <c r="W11" s="227"/>
      <c r="X11" s="228"/>
      <c r="Y11" s="228"/>
      <c r="Z11" s="228"/>
      <c r="AA11" s="228"/>
      <c r="AB11" s="228"/>
      <c r="AC11" s="228"/>
      <c r="AD11" s="228"/>
      <c r="AE11" s="228"/>
      <c r="AF11" s="229"/>
      <c r="AJ11" s="124"/>
      <c r="AK11" s="124"/>
      <c r="AL11" s="124"/>
      <c r="AM11" s="124"/>
      <c r="AN11" s="124"/>
      <c r="AO11" s="124"/>
      <c r="AP11" s="124"/>
      <c r="AQ11" s="124"/>
      <c r="AR11" s="254" t="s">
        <v>150</v>
      </c>
      <c r="AS11" s="254"/>
      <c r="AT11" s="254"/>
      <c r="AU11" s="254"/>
      <c r="AV11" s="254"/>
      <c r="AW11" s="131"/>
      <c r="AX11" s="264"/>
      <c r="AY11" s="264"/>
      <c r="AZ11" s="264"/>
      <c r="BA11" s="264"/>
      <c r="BB11" s="264"/>
      <c r="BC11" s="264"/>
      <c r="BD11" s="264"/>
      <c r="BE11" s="256"/>
      <c r="BF11" s="257"/>
      <c r="BG11" s="257"/>
      <c r="BH11" s="257"/>
      <c r="BI11" s="257"/>
      <c r="BJ11" s="257"/>
      <c r="BK11" s="257"/>
      <c r="BL11" s="257"/>
      <c r="BM11" s="257"/>
      <c r="BN11" s="258"/>
    </row>
    <row r="12" spans="1:66" x14ac:dyDescent="0.4">
      <c r="B12" s="124"/>
      <c r="C12" s="124"/>
      <c r="D12" s="124"/>
      <c r="E12" s="124"/>
      <c r="F12" s="124"/>
      <c r="G12" s="124"/>
      <c r="H12" s="124"/>
      <c r="R12" s="124"/>
      <c r="S12" s="124"/>
      <c r="T12" s="186" t="s">
        <v>5</v>
      </c>
      <c r="U12" s="124"/>
      <c r="V12" s="124"/>
      <c r="AJ12" s="124"/>
      <c r="AK12" s="124"/>
      <c r="AL12" s="124"/>
      <c r="AM12" s="124"/>
      <c r="AN12" s="124"/>
      <c r="AO12" s="124"/>
      <c r="AP12" s="124"/>
      <c r="BA12" s="124"/>
      <c r="BB12" s="132" t="s">
        <v>5</v>
      </c>
      <c r="BC12" s="124"/>
      <c r="BD12" s="124"/>
    </row>
    <row r="13" spans="1:66" ht="19.5" x14ac:dyDescent="0.4">
      <c r="B13" s="124"/>
      <c r="C13" s="124"/>
      <c r="D13" s="124"/>
      <c r="E13" s="124"/>
      <c r="F13" s="124"/>
      <c r="G13" s="124"/>
      <c r="H13" s="124"/>
      <c r="I13" s="232" t="s">
        <v>6</v>
      </c>
      <c r="J13" s="232"/>
      <c r="K13" s="232"/>
      <c r="L13" s="232"/>
      <c r="M13" s="232"/>
      <c r="N13" s="232"/>
      <c r="O13" s="232"/>
      <c r="P13" s="232"/>
      <c r="AJ13" s="124"/>
      <c r="AK13" s="124"/>
      <c r="AL13" s="124"/>
      <c r="AM13" s="124"/>
      <c r="AN13" s="124"/>
      <c r="AO13" s="124"/>
      <c r="AP13" s="124"/>
      <c r="AQ13" s="232" t="s">
        <v>6</v>
      </c>
      <c r="AR13" s="232"/>
      <c r="AS13" s="232"/>
      <c r="AT13" s="232"/>
      <c r="AU13" s="232"/>
      <c r="AV13" s="232"/>
      <c r="AW13" s="232"/>
      <c r="AX13" s="232"/>
      <c r="BF13" s="133"/>
      <c r="BG13" s="133"/>
      <c r="BH13" s="133"/>
      <c r="BI13" s="133"/>
      <c r="BJ13" s="133"/>
      <c r="BK13" s="133"/>
      <c r="BL13" s="133"/>
      <c r="BM13" s="133"/>
      <c r="BN13" s="133"/>
    </row>
    <row r="14" spans="1:66" ht="19.5" customHeight="1" x14ac:dyDescent="0.4">
      <c r="A14" s="134"/>
      <c r="J14" s="220" t="s">
        <v>7</v>
      </c>
      <c r="K14" s="220"/>
      <c r="L14" s="220"/>
      <c r="M14" s="220"/>
      <c r="N14" s="220"/>
      <c r="P14" s="191"/>
      <c r="Q14" s="191"/>
      <c r="R14" s="191"/>
      <c r="S14" s="191"/>
      <c r="T14" s="191"/>
      <c r="U14" s="191"/>
      <c r="V14" s="191"/>
      <c r="W14" s="191"/>
      <c r="X14" s="191"/>
      <c r="Y14" s="191"/>
      <c r="Z14" s="191"/>
      <c r="AA14" s="191"/>
      <c r="AB14" s="191"/>
      <c r="AC14" s="191"/>
      <c r="AD14" s="191"/>
      <c r="AE14" s="191"/>
      <c r="AF14" s="191"/>
      <c r="AI14" s="134"/>
      <c r="AR14" s="220" t="s">
        <v>7</v>
      </c>
      <c r="AS14" s="220"/>
      <c r="AT14" s="220"/>
      <c r="AU14" s="220"/>
      <c r="AV14" s="220"/>
      <c r="AX14" s="265"/>
      <c r="AY14" s="265"/>
      <c r="AZ14" s="265"/>
      <c r="BA14" s="265"/>
      <c r="BB14" s="265"/>
      <c r="BC14" s="265"/>
      <c r="BD14" s="265"/>
      <c r="BE14" s="261"/>
      <c r="BF14" s="262"/>
      <c r="BG14" s="262"/>
      <c r="BH14" s="262"/>
      <c r="BI14" s="262"/>
      <c r="BJ14" s="262"/>
      <c r="BK14" s="262"/>
      <c r="BL14" s="262"/>
      <c r="BM14" s="262"/>
      <c r="BN14" s="263"/>
    </row>
    <row r="15" spans="1:66" ht="18.75" customHeight="1" x14ac:dyDescent="0.4">
      <c r="B15" s="124"/>
      <c r="C15" s="124"/>
      <c r="D15" s="124"/>
      <c r="E15" s="124"/>
      <c r="F15" s="124"/>
      <c r="G15" s="124"/>
      <c r="H15" s="124"/>
      <c r="I15" s="124"/>
      <c r="J15" s="220" t="s">
        <v>8</v>
      </c>
      <c r="K15" s="220"/>
      <c r="L15" s="220"/>
      <c r="M15" s="220"/>
      <c r="N15" s="220"/>
      <c r="O15" s="124"/>
      <c r="P15" s="255"/>
      <c r="Q15" s="255"/>
      <c r="R15" s="255"/>
      <c r="S15" s="255"/>
      <c r="T15" s="255"/>
      <c r="U15" s="255"/>
      <c r="V15" s="255"/>
      <c r="W15" s="255"/>
      <c r="X15" s="255"/>
      <c r="Y15" s="255"/>
      <c r="Z15" s="255"/>
      <c r="AA15" s="255"/>
      <c r="AB15" s="255"/>
      <c r="AC15" s="255"/>
      <c r="AD15" s="255"/>
      <c r="AE15" s="255"/>
      <c r="AF15" s="255"/>
      <c r="AJ15" s="124"/>
      <c r="AK15" s="124"/>
      <c r="AL15" s="124"/>
      <c r="AM15" s="124"/>
      <c r="AN15" s="124"/>
      <c r="AO15" s="124"/>
      <c r="AP15" s="124"/>
      <c r="AQ15" s="124"/>
      <c r="AR15" s="220" t="s">
        <v>8</v>
      </c>
      <c r="AS15" s="220"/>
      <c r="AT15" s="220"/>
      <c r="AU15" s="220"/>
      <c r="AV15" s="220"/>
      <c r="AW15" s="124"/>
      <c r="AX15" s="259"/>
      <c r="AY15" s="259"/>
      <c r="AZ15" s="259"/>
      <c r="BA15" s="259"/>
      <c r="BB15" s="259"/>
      <c r="BC15" s="259"/>
      <c r="BD15" s="259"/>
      <c r="BE15" s="259"/>
      <c r="BF15" s="259"/>
      <c r="BG15" s="259"/>
      <c r="BH15" s="259"/>
      <c r="BI15" s="259"/>
      <c r="BJ15" s="259"/>
      <c r="BK15" s="259"/>
      <c r="BL15" s="259"/>
      <c r="BM15" s="259"/>
      <c r="BN15" s="260"/>
    </row>
    <row r="16" spans="1:66" ht="18.75" customHeight="1" x14ac:dyDescent="0.4">
      <c r="B16" s="124"/>
      <c r="C16" s="124"/>
      <c r="D16" s="124"/>
      <c r="E16" s="124"/>
      <c r="F16" s="124"/>
      <c r="G16" s="124"/>
      <c r="H16" s="124"/>
      <c r="I16" s="124"/>
      <c r="J16" s="135"/>
      <c r="K16" s="135"/>
      <c r="L16" s="135"/>
      <c r="M16" s="135"/>
      <c r="N16" s="135"/>
      <c r="O16" s="124"/>
      <c r="P16" s="124"/>
      <c r="R16" s="124"/>
      <c r="S16" s="124"/>
      <c r="T16" s="124"/>
      <c r="U16" s="124"/>
      <c r="V16" s="124"/>
      <c r="AJ16" s="124"/>
      <c r="AK16" s="124"/>
      <c r="AL16" s="124"/>
      <c r="AM16" s="124"/>
      <c r="AN16" s="124"/>
      <c r="AO16" s="124"/>
      <c r="AP16" s="124"/>
      <c r="AQ16" s="124"/>
      <c r="AR16" s="135"/>
      <c r="AS16" s="135"/>
      <c r="AT16" s="135"/>
      <c r="AU16" s="135"/>
      <c r="AV16" s="135"/>
      <c r="AW16" s="124"/>
      <c r="AX16" s="124"/>
      <c r="AZ16" s="124"/>
      <c r="BA16" s="124"/>
      <c r="BB16" s="124"/>
      <c r="BC16" s="124"/>
      <c r="BD16" s="124"/>
    </row>
    <row r="17" spans="1:66" ht="17.25" customHeight="1" x14ac:dyDescent="0.4">
      <c r="A17" s="214" t="s">
        <v>153</v>
      </c>
      <c r="B17" s="214"/>
      <c r="C17" s="214"/>
      <c r="D17" s="214"/>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I17" s="214" t="s">
        <v>153</v>
      </c>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c r="BI17" s="214"/>
      <c r="BJ17" s="214"/>
      <c r="BK17" s="214"/>
      <c r="BL17" s="214"/>
      <c r="BM17" s="214"/>
      <c r="BN17" s="214"/>
    </row>
    <row r="18" spans="1:66" ht="17.25" customHeight="1" x14ac:dyDescent="0.4">
      <c r="A18" s="214"/>
      <c r="B18" s="214"/>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c r="BI18" s="214"/>
      <c r="BJ18" s="214"/>
      <c r="BK18" s="214"/>
      <c r="BL18" s="214"/>
      <c r="BM18" s="214"/>
      <c r="BN18" s="214"/>
    </row>
    <row r="19" spans="1:66" ht="17.25" customHeight="1" x14ac:dyDescent="0.4">
      <c r="A19" s="214"/>
      <c r="B19" s="214"/>
      <c r="C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c r="BI19" s="214"/>
      <c r="BJ19" s="214"/>
      <c r="BK19" s="214"/>
      <c r="BL19" s="214"/>
      <c r="BM19" s="214"/>
      <c r="BN19" s="214"/>
    </row>
    <row r="20" spans="1:66" ht="17.25" customHeight="1" x14ac:dyDescent="0.4">
      <c r="A20" s="214"/>
      <c r="B20" s="214"/>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c r="BI20" s="214"/>
      <c r="BJ20" s="214"/>
      <c r="BK20" s="214"/>
      <c r="BL20" s="214"/>
      <c r="BM20" s="214"/>
      <c r="BN20" s="214"/>
    </row>
    <row r="21" spans="1:66" x14ac:dyDescent="0.4">
      <c r="A21" s="123" t="s">
        <v>152</v>
      </c>
      <c r="AI21" s="123" t="s">
        <v>152</v>
      </c>
    </row>
    <row r="22" spans="1:66" ht="27.75" customHeight="1" x14ac:dyDescent="0.4">
      <c r="B22" s="124"/>
      <c r="C22" s="124"/>
      <c r="D22" s="124"/>
      <c r="E22" s="124"/>
      <c r="G22" s="136" t="s">
        <v>154</v>
      </c>
      <c r="H22" s="124"/>
      <c r="I22" s="124"/>
      <c r="J22" s="124"/>
      <c r="K22" s="124"/>
      <c r="L22" s="124"/>
      <c r="M22" s="124"/>
      <c r="N22" s="124"/>
      <c r="O22" s="136" t="s">
        <v>155</v>
      </c>
      <c r="P22" s="215">
        <f ca="1">'２【別紙１】内訳一覧表'!X28</f>
        <v>0</v>
      </c>
      <c r="Q22" s="216"/>
      <c r="R22" s="216"/>
      <c r="S22" s="216"/>
      <c r="T22" s="216"/>
      <c r="U22" s="216"/>
      <c r="V22" s="216"/>
      <c r="W22" s="216"/>
      <c r="X22" s="216"/>
      <c r="Y22" s="216"/>
      <c r="Z22" s="217"/>
      <c r="AA22" s="137" t="s">
        <v>47</v>
      </c>
      <c r="AJ22" s="124"/>
      <c r="AK22" s="124"/>
      <c r="AL22" s="124"/>
      <c r="AM22" s="124"/>
      <c r="AO22" s="136" t="s">
        <v>154</v>
      </c>
      <c r="AP22" s="124"/>
      <c r="AQ22" s="124"/>
      <c r="AR22" s="124"/>
      <c r="AS22" s="124"/>
      <c r="AT22" s="124"/>
      <c r="AU22" s="124"/>
      <c r="AV22" s="124"/>
      <c r="AW22" s="136" t="s">
        <v>155</v>
      </c>
      <c r="AX22" s="233">
        <f>'２【別紙１】内訳一覧表'!BF28</f>
        <v>0</v>
      </c>
      <c r="AY22" s="234"/>
      <c r="AZ22" s="234"/>
      <c r="BA22" s="234"/>
      <c r="BB22" s="234"/>
      <c r="BC22" s="234"/>
      <c r="BD22" s="234"/>
      <c r="BE22" s="234"/>
      <c r="BF22" s="234"/>
      <c r="BG22" s="234"/>
      <c r="BH22" s="235"/>
      <c r="BI22" s="137" t="s">
        <v>47</v>
      </c>
    </row>
    <row r="24" spans="1:66" ht="19.5" customHeight="1" thickBot="1" x14ac:dyDescent="0.45">
      <c r="A24" s="203" t="s">
        <v>9</v>
      </c>
      <c r="B24" s="204"/>
      <c r="C24" s="204"/>
      <c r="D24" s="204"/>
      <c r="E24" s="204"/>
      <c r="F24" s="204"/>
      <c r="G24" s="204"/>
      <c r="H24" s="204"/>
      <c r="I24" s="204"/>
      <c r="J24" s="204"/>
      <c r="K24" s="204"/>
      <c r="L24" s="204"/>
      <c r="M24" s="204"/>
      <c r="N24" s="204"/>
      <c r="O24" s="204"/>
      <c r="P24" s="204"/>
      <c r="Q24" s="204"/>
      <c r="R24" s="204"/>
      <c r="S24" s="204"/>
      <c r="T24" s="204"/>
      <c r="U24" s="204"/>
      <c r="V24" s="204"/>
      <c r="AI24" s="203" t="s">
        <v>169</v>
      </c>
      <c r="AJ24" s="204"/>
      <c r="AK24" s="204"/>
      <c r="AL24" s="204"/>
      <c r="AM24" s="204"/>
      <c r="AN24" s="204"/>
      <c r="AO24" s="204"/>
      <c r="AP24" s="204"/>
      <c r="AQ24" s="204"/>
      <c r="AR24" s="204"/>
      <c r="AS24" s="204"/>
      <c r="AT24" s="204"/>
      <c r="AU24" s="204"/>
      <c r="AV24" s="204"/>
      <c r="AW24" s="204"/>
      <c r="AX24" s="204"/>
      <c r="AY24" s="204"/>
      <c r="AZ24" s="204"/>
      <c r="BA24" s="204"/>
      <c r="BB24" s="204"/>
      <c r="BC24" s="204"/>
      <c r="BD24" s="204"/>
    </row>
    <row r="25" spans="1:66" ht="27" customHeight="1" x14ac:dyDescent="0.4">
      <c r="A25" s="197" t="s">
        <v>10</v>
      </c>
      <c r="B25" s="198"/>
      <c r="C25" s="198"/>
      <c r="D25" s="198"/>
      <c r="E25" s="198"/>
      <c r="F25" s="198"/>
      <c r="G25" s="198"/>
      <c r="H25" s="198"/>
      <c r="I25" s="198"/>
      <c r="J25" s="198"/>
      <c r="K25" s="198"/>
      <c r="L25" s="198"/>
      <c r="M25" s="198"/>
      <c r="N25" s="198" t="s">
        <v>11</v>
      </c>
      <c r="O25" s="198"/>
      <c r="P25" s="198"/>
      <c r="Q25" s="198"/>
      <c r="R25" s="198"/>
      <c r="S25" s="198"/>
      <c r="T25" s="198"/>
      <c r="U25" s="199"/>
      <c r="V25" s="198" t="s">
        <v>12</v>
      </c>
      <c r="W25" s="198"/>
      <c r="X25" s="198" t="s">
        <v>13</v>
      </c>
      <c r="Y25" s="198"/>
      <c r="Z25" s="198"/>
      <c r="AA25" s="198"/>
      <c r="AB25" s="198"/>
      <c r="AC25" s="198"/>
      <c r="AD25" s="198"/>
      <c r="AE25" s="198"/>
      <c r="AF25" s="218"/>
      <c r="AI25" s="197" t="s">
        <v>10</v>
      </c>
      <c r="AJ25" s="198"/>
      <c r="AK25" s="198"/>
      <c r="AL25" s="198"/>
      <c r="AM25" s="198"/>
      <c r="AN25" s="198"/>
      <c r="AO25" s="198"/>
      <c r="AP25" s="198"/>
      <c r="AQ25" s="198"/>
      <c r="AR25" s="198"/>
      <c r="AS25" s="198"/>
      <c r="AT25" s="198"/>
      <c r="AU25" s="198"/>
      <c r="AV25" s="198" t="s">
        <v>11</v>
      </c>
      <c r="AW25" s="198"/>
      <c r="AX25" s="198"/>
      <c r="AY25" s="198"/>
      <c r="AZ25" s="198"/>
      <c r="BA25" s="198"/>
      <c r="BB25" s="198"/>
      <c r="BC25" s="199"/>
      <c r="BD25" s="198" t="s">
        <v>12</v>
      </c>
      <c r="BE25" s="198"/>
      <c r="BF25" s="198" t="s">
        <v>13</v>
      </c>
      <c r="BG25" s="198"/>
      <c r="BH25" s="198"/>
      <c r="BI25" s="198"/>
      <c r="BJ25" s="198"/>
      <c r="BK25" s="198"/>
      <c r="BL25" s="198"/>
      <c r="BM25" s="198"/>
      <c r="BN25" s="218"/>
    </row>
    <row r="26" spans="1:66" ht="41.25" customHeight="1" x14ac:dyDescent="0.4">
      <c r="A26" s="221"/>
      <c r="B26" s="222"/>
      <c r="C26" s="222"/>
      <c r="D26" s="222"/>
      <c r="E26" s="222"/>
      <c r="F26" s="222"/>
      <c r="G26" s="222"/>
      <c r="H26" s="222"/>
      <c r="I26" s="222"/>
      <c r="J26" s="222"/>
      <c r="K26" s="222"/>
      <c r="L26" s="222"/>
      <c r="M26" s="222"/>
      <c r="N26" s="202"/>
      <c r="O26" s="202"/>
      <c r="P26" s="202"/>
      <c r="Q26" s="202"/>
      <c r="R26" s="202"/>
      <c r="S26" s="202"/>
      <c r="T26" s="202"/>
      <c r="U26" s="202"/>
      <c r="V26" s="222"/>
      <c r="W26" s="222"/>
      <c r="X26" s="223"/>
      <c r="Y26" s="223"/>
      <c r="Z26" s="223"/>
      <c r="AA26" s="223"/>
      <c r="AB26" s="223"/>
      <c r="AC26" s="223"/>
      <c r="AD26" s="223"/>
      <c r="AE26" s="223"/>
      <c r="AF26" s="224"/>
      <c r="AI26" s="236"/>
      <c r="AJ26" s="237"/>
      <c r="AK26" s="237"/>
      <c r="AL26" s="237"/>
      <c r="AM26" s="237"/>
      <c r="AN26" s="237"/>
      <c r="AO26" s="237"/>
      <c r="AP26" s="237"/>
      <c r="AQ26" s="237"/>
      <c r="AR26" s="237"/>
      <c r="AS26" s="237"/>
      <c r="AT26" s="237"/>
      <c r="AU26" s="237"/>
      <c r="AV26" s="238"/>
      <c r="AW26" s="238"/>
      <c r="AX26" s="238"/>
      <c r="AY26" s="238"/>
      <c r="AZ26" s="238"/>
      <c r="BA26" s="238"/>
      <c r="BB26" s="238"/>
      <c r="BC26" s="238"/>
      <c r="BD26" s="239"/>
      <c r="BE26" s="239"/>
      <c r="BF26" s="240"/>
      <c r="BG26" s="240"/>
      <c r="BH26" s="240"/>
      <c r="BI26" s="240"/>
      <c r="BJ26" s="240"/>
      <c r="BK26" s="240"/>
      <c r="BL26" s="240"/>
      <c r="BM26" s="240"/>
      <c r="BN26" s="241"/>
    </row>
    <row r="27" spans="1:66" ht="40.5" customHeight="1" thickBot="1" x14ac:dyDescent="0.45">
      <c r="A27" s="205" t="s">
        <v>156</v>
      </c>
      <c r="B27" s="206"/>
      <c r="C27" s="206"/>
      <c r="D27" s="206"/>
      <c r="E27" s="206"/>
      <c r="F27" s="206"/>
      <c r="G27" s="206"/>
      <c r="H27" s="206"/>
      <c r="I27" s="206"/>
      <c r="J27" s="206"/>
      <c r="K27" s="206"/>
      <c r="L27" s="206"/>
      <c r="M27" s="206"/>
      <c r="N27" s="225"/>
      <c r="O27" s="225"/>
      <c r="P27" s="225"/>
      <c r="Q27" s="225"/>
      <c r="R27" s="225"/>
      <c r="S27" s="225"/>
      <c r="T27" s="225"/>
      <c r="U27" s="225"/>
      <c r="V27" s="225"/>
      <c r="W27" s="225"/>
      <c r="X27" s="225"/>
      <c r="Y27" s="225"/>
      <c r="Z27" s="225"/>
      <c r="AA27" s="225"/>
      <c r="AB27" s="225"/>
      <c r="AC27" s="225"/>
      <c r="AD27" s="225"/>
      <c r="AE27" s="225"/>
      <c r="AF27" s="226"/>
      <c r="AI27" s="205" t="s">
        <v>156</v>
      </c>
      <c r="AJ27" s="206"/>
      <c r="AK27" s="206"/>
      <c r="AL27" s="206"/>
      <c r="AM27" s="206"/>
      <c r="AN27" s="206"/>
      <c r="AO27" s="206"/>
      <c r="AP27" s="206"/>
      <c r="AQ27" s="206"/>
      <c r="AR27" s="206"/>
      <c r="AS27" s="206"/>
      <c r="AT27" s="206"/>
      <c r="AU27" s="206"/>
      <c r="AV27" s="246"/>
      <c r="AW27" s="246"/>
      <c r="AX27" s="246"/>
      <c r="AY27" s="246"/>
      <c r="AZ27" s="246"/>
      <c r="BA27" s="246"/>
      <c r="BB27" s="246"/>
      <c r="BC27" s="246"/>
      <c r="BD27" s="246"/>
      <c r="BE27" s="246"/>
      <c r="BF27" s="246"/>
      <c r="BG27" s="246"/>
      <c r="BH27" s="246"/>
      <c r="BI27" s="246"/>
      <c r="BJ27" s="246"/>
      <c r="BK27" s="246"/>
      <c r="BL27" s="246"/>
      <c r="BM27" s="246"/>
      <c r="BN27" s="247"/>
    </row>
    <row r="29" spans="1:66" ht="19.5" customHeight="1" thickBot="1" x14ac:dyDescent="0.45">
      <c r="A29" s="219" t="s">
        <v>159</v>
      </c>
      <c r="B29" s="204"/>
      <c r="C29" s="204"/>
      <c r="D29" s="204"/>
      <c r="E29" s="204"/>
      <c r="F29" s="204"/>
      <c r="G29" s="204"/>
      <c r="H29" s="204"/>
      <c r="I29" s="204"/>
      <c r="J29" s="204"/>
      <c r="K29" s="204"/>
      <c r="L29" s="204"/>
      <c r="M29" s="204"/>
      <c r="N29" s="204"/>
      <c r="O29" s="204"/>
      <c r="P29" s="204"/>
      <c r="Q29" s="204"/>
      <c r="R29" s="204"/>
      <c r="S29" s="204"/>
      <c r="T29" s="204"/>
      <c r="U29" s="204"/>
      <c r="V29" s="204"/>
      <c r="AI29" s="219" t="s">
        <v>159</v>
      </c>
      <c r="AJ29" s="204"/>
      <c r="AK29" s="204"/>
      <c r="AL29" s="204"/>
      <c r="AM29" s="204"/>
      <c r="AN29" s="204"/>
      <c r="AO29" s="204"/>
      <c r="AP29" s="204"/>
      <c r="AQ29" s="204"/>
      <c r="AR29" s="204"/>
      <c r="AS29" s="204"/>
      <c r="AT29" s="204"/>
      <c r="AU29" s="204"/>
      <c r="AV29" s="204"/>
      <c r="AW29" s="204"/>
      <c r="AX29" s="204"/>
      <c r="AY29" s="204"/>
      <c r="AZ29" s="204"/>
      <c r="BA29" s="204"/>
      <c r="BB29" s="204"/>
      <c r="BC29" s="204"/>
      <c r="BD29" s="204"/>
    </row>
    <row r="30" spans="1:66" ht="27" customHeight="1" x14ac:dyDescent="0.4">
      <c r="A30" s="197" t="s">
        <v>157</v>
      </c>
      <c r="B30" s="198"/>
      <c r="C30" s="198"/>
      <c r="D30" s="198"/>
      <c r="E30" s="198"/>
      <c r="F30" s="198"/>
      <c r="G30" s="198"/>
      <c r="H30" s="198"/>
      <c r="I30" s="198"/>
      <c r="J30" s="198"/>
      <c r="K30" s="198"/>
      <c r="L30" s="198"/>
      <c r="M30" s="198"/>
      <c r="N30" s="198" t="s">
        <v>158</v>
      </c>
      <c r="O30" s="198"/>
      <c r="P30" s="198"/>
      <c r="Q30" s="198"/>
      <c r="R30" s="198"/>
      <c r="S30" s="198"/>
      <c r="T30" s="198"/>
      <c r="U30" s="199"/>
      <c r="V30" s="199" t="s">
        <v>13</v>
      </c>
      <c r="W30" s="209"/>
      <c r="X30" s="209"/>
      <c r="Y30" s="209"/>
      <c r="Z30" s="209"/>
      <c r="AA30" s="209"/>
      <c r="AB30" s="209"/>
      <c r="AC30" s="209"/>
      <c r="AD30" s="209"/>
      <c r="AE30" s="209"/>
      <c r="AF30" s="210"/>
      <c r="AI30" s="197" t="s">
        <v>157</v>
      </c>
      <c r="AJ30" s="198"/>
      <c r="AK30" s="198"/>
      <c r="AL30" s="198"/>
      <c r="AM30" s="198"/>
      <c r="AN30" s="198"/>
      <c r="AO30" s="198"/>
      <c r="AP30" s="198"/>
      <c r="AQ30" s="198"/>
      <c r="AR30" s="198"/>
      <c r="AS30" s="198"/>
      <c r="AT30" s="198"/>
      <c r="AU30" s="198"/>
      <c r="AV30" s="198" t="s">
        <v>158</v>
      </c>
      <c r="AW30" s="198"/>
      <c r="AX30" s="198"/>
      <c r="AY30" s="198"/>
      <c r="AZ30" s="198"/>
      <c r="BA30" s="198"/>
      <c r="BB30" s="198"/>
      <c r="BC30" s="199"/>
      <c r="BD30" s="199" t="s">
        <v>13</v>
      </c>
      <c r="BE30" s="209"/>
      <c r="BF30" s="209"/>
      <c r="BG30" s="209"/>
      <c r="BH30" s="209"/>
      <c r="BI30" s="209"/>
      <c r="BJ30" s="209"/>
      <c r="BK30" s="209"/>
      <c r="BL30" s="209"/>
      <c r="BM30" s="209"/>
      <c r="BN30" s="210"/>
    </row>
    <row r="31" spans="1:66" ht="41.25" customHeight="1" x14ac:dyDescent="0.4">
      <c r="A31" s="200" t="s">
        <v>160</v>
      </c>
      <c r="B31" s="201"/>
      <c r="C31" s="201"/>
      <c r="D31" s="201"/>
      <c r="E31" s="201"/>
      <c r="F31" s="201"/>
      <c r="G31" s="201"/>
      <c r="H31" s="201"/>
      <c r="I31" s="201"/>
      <c r="J31" s="201"/>
      <c r="K31" s="201"/>
      <c r="L31" s="201"/>
      <c r="M31" s="201"/>
      <c r="N31" s="202"/>
      <c r="O31" s="202"/>
      <c r="P31" s="202"/>
      <c r="Q31" s="202"/>
      <c r="R31" s="202"/>
      <c r="S31" s="202"/>
      <c r="T31" s="202"/>
      <c r="U31" s="202"/>
      <c r="V31" s="211"/>
      <c r="W31" s="212"/>
      <c r="X31" s="212"/>
      <c r="Y31" s="212"/>
      <c r="Z31" s="212"/>
      <c r="AA31" s="212"/>
      <c r="AB31" s="212"/>
      <c r="AC31" s="212"/>
      <c r="AD31" s="212"/>
      <c r="AE31" s="212"/>
      <c r="AF31" s="213"/>
      <c r="AI31" s="200" t="s">
        <v>160</v>
      </c>
      <c r="AJ31" s="201"/>
      <c r="AK31" s="201"/>
      <c r="AL31" s="201"/>
      <c r="AM31" s="201"/>
      <c r="AN31" s="201"/>
      <c r="AO31" s="201"/>
      <c r="AP31" s="201"/>
      <c r="AQ31" s="201"/>
      <c r="AR31" s="201"/>
      <c r="AS31" s="201"/>
      <c r="AT31" s="201"/>
      <c r="AU31" s="201"/>
      <c r="AV31" s="242"/>
      <c r="AW31" s="242"/>
      <c r="AX31" s="242"/>
      <c r="AY31" s="242"/>
      <c r="AZ31" s="242"/>
      <c r="BA31" s="242"/>
      <c r="BB31" s="242"/>
      <c r="BC31" s="242"/>
      <c r="BD31" s="243"/>
      <c r="BE31" s="244"/>
      <c r="BF31" s="244"/>
      <c r="BG31" s="244"/>
      <c r="BH31" s="244"/>
      <c r="BI31" s="244"/>
      <c r="BJ31" s="244"/>
      <c r="BK31" s="244"/>
      <c r="BL31" s="244"/>
      <c r="BM31" s="244"/>
      <c r="BN31" s="245"/>
    </row>
    <row r="32" spans="1:66" ht="40.5" customHeight="1" thickBot="1" x14ac:dyDescent="0.45">
      <c r="A32" s="205" t="s">
        <v>156</v>
      </c>
      <c r="B32" s="206"/>
      <c r="C32" s="206"/>
      <c r="D32" s="206"/>
      <c r="E32" s="206"/>
      <c r="F32" s="206"/>
      <c r="G32" s="206"/>
      <c r="H32" s="206"/>
      <c r="I32" s="206"/>
      <c r="J32" s="206"/>
      <c r="K32" s="206"/>
      <c r="L32" s="206"/>
      <c r="M32" s="206"/>
      <c r="N32" s="207"/>
      <c r="O32" s="207"/>
      <c r="P32" s="207"/>
      <c r="Q32" s="207"/>
      <c r="R32" s="207"/>
      <c r="S32" s="207"/>
      <c r="T32" s="207"/>
      <c r="U32" s="207"/>
      <c r="V32" s="207"/>
      <c r="W32" s="207"/>
      <c r="X32" s="207"/>
      <c r="Y32" s="207"/>
      <c r="Z32" s="207"/>
      <c r="AA32" s="207"/>
      <c r="AB32" s="207"/>
      <c r="AC32" s="207"/>
      <c r="AD32" s="207"/>
      <c r="AE32" s="207"/>
      <c r="AF32" s="208"/>
      <c r="AI32" s="205" t="s">
        <v>156</v>
      </c>
      <c r="AJ32" s="206"/>
      <c r="AK32" s="206"/>
      <c r="AL32" s="206"/>
      <c r="AM32" s="206"/>
      <c r="AN32" s="206"/>
      <c r="AO32" s="206"/>
      <c r="AP32" s="206"/>
      <c r="AQ32" s="206"/>
      <c r="AR32" s="206"/>
      <c r="AS32" s="206"/>
      <c r="AT32" s="206"/>
      <c r="AU32" s="206"/>
      <c r="AV32" s="246"/>
      <c r="AW32" s="246"/>
      <c r="AX32" s="246"/>
      <c r="AY32" s="246"/>
      <c r="AZ32" s="246"/>
      <c r="BA32" s="246"/>
      <c r="BB32" s="246"/>
      <c r="BC32" s="246"/>
      <c r="BD32" s="246"/>
      <c r="BE32" s="246"/>
      <c r="BF32" s="246"/>
      <c r="BG32" s="246"/>
      <c r="BH32" s="246"/>
      <c r="BI32" s="246"/>
      <c r="BJ32" s="246"/>
      <c r="BK32" s="246"/>
      <c r="BL32" s="246"/>
      <c r="BM32" s="246"/>
      <c r="BN32" s="247"/>
    </row>
    <row r="33" spans="1:66" ht="30" customHeight="1" thickBot="1" x14ac:dyDescent="0.45">
      <c r="A33" s="138"/>
      <c r="B33" s="138"/>
      <c r="C33" s="138"/>
      <c r="D33" s="138"/>
      <c r="E33" s="138"/>
      <c r="F33" s="138"/>
      <c r="G33" s="138"/>
      <c r="H33" s="138"/>
      <c r="I33" s="138"/>
      <c r="J33" s="138"/>
      <c r="K33" s="138"/>
      <c r="L33" s="138"/>
      <c r="M33" s="138"/>
      <c r="N33" s="138"/>
      <c r="O33" s="138"/>
      <c r="P33" s="138"/>
      <c r="AI33" s="138"/>
      <c r="AJ33" s="138"/>
      <c r="AK33" s="138"/>
      <c r="AL33" s="138"/>
      <c r="AM33" s="138"/>
      <c r="AN33" s="138"/>
      <c r="AO33" s="138"/>
      <c r="AP33" s="138"/>
      <c r="AQ33" s="138"/>
      <c r="AR33" s="138"/>
      <c r="AS33" s="138"/>
      <c r="AT33" s="138"/>
      <c r="AU33" s="138"/>
      <c r="AV33" s="138"/>
      <c r="AW33" s="138"/>
      <c r="AX33" s="138"/>
    </row>
    <row r="34" spans="1:66" ht="19.5" thickBot="1" x14ac:dyDescent="0.45">
      <c r="A34" s="139"/>
      <c r="R34" s="192" t="s">
        <v>14</v>
      </c>
      <c r="S34" s="193"/>
      <c r="T34" s="193"/>
      <c r="U34" s="193"/>
      <c r="V34" s="193"/>
      <c r="W34" s="194" t="s">
        <v>161</v>
      </c>
      <c r="X34" s="195"/>
      <c r="Y34" s="195"/>
      <c r="Z34" s="195"/>
      <c r="AA34" s="195"/>
      <c r="AB34" s="195"/>
      <c r="AC34" s="195"/>
      <c r="AD34" s="195"/>
      <c r="AE34" s="195"/>
      <c r="AF34" s="196"/>
      <c r="AI34" s="139"/>
      <c r="AZ34" s="192" t="s">
        <v>14</v>
      </c>
      <c r="BA34" s="193"/>
      <c r="BB34" s="193"/>
      <c r="BC34" s="193"/>
      <c r="BD34" s="193"/>
      <c r="BE34" s="194" t="s">
        <v>161</v>
      </c>
      <c r="BF34" s="195"/>
      <c r="BG34" s="195"/>
      <c r="BH34" s="195"/>
      <c r="BI34" s="195"/>
      <c r="BJ34" s="195"/>
      <c r="BK34" s="195"/>
      <c r="BL34" s="195"/>
      <c r="BM34" s="195"/>
      <c r="BN34" s="196"/>
    </row>
    <row r="37" spans="1:66" x14ac:dyDescent="0.4">
      <c r="A37" s="134"/>
    </row>
    <row r="38" spans="1:66" x14ac:dyDescent="0.4">
      <c r="A38" s="140"/>
      <c r="B38" s="125" t="s">
        <v>166</v>
      </c>
    </row>
    <row r="39" spans="1:66" x14ac:dyDescent="0.4">
      <c r="B39" s="125" t="s">
        <v>167</v>
      </c>
    </row>
    <row r="40" spans="1:66" x14ac:dyDescent="0.4">
      <c r="B40" s="125" t="s">
        <v>168</v>
      </c>
    </row>
  </sheetData>
  <sheetProtection sheet="1" objects="1" scenarios="1"/>
  <mergeCells count="84">
    <mergeCell ref="AZ34:BD34"/>
    <mergeCell ref="BE34:BN34"/>
    <mergeCell ref="J11:N11"/>
    <mergeCell ref="W11:AF11"/>
    <mergeCell ref="P15:AF15"/>
    <mergeCell ref="W14:AF14"/>
    <mergeCell ref="AR11:AV11"/>
    <mergeCell ref="BE11:BN11"/>
    <mergeCell ref="AX15:BN15"/>
    <mergeCell ref="BE14:BN14"/>
    <mergeCell ref="AX11:BD11"/>
    <mergeCell ref="AQ13:AX13"/>
    <mergeCell ref="AR14:AV14"/>
    <mergeCell ref="AX14:BD14"/>
    <mergeCell ref="AR15:AV15"/>
    <mergeCell ref="AI31:AU31"/>
    <mergeCell ref="BC2:BD2"/>
    <mergeCell ref="BH2:BI2"/>
    <mergeCell ref="BK2:BL2"/>
    <mergeCell ref="AX9:BN9"/>
    <mergeCell ref="AX10:BN10"/>
    <mergeCell ref="BE2:BF2"/>
    <mergeCell ref="AV31:BC31"/>
    <mergeCell ref="BD31:BN31"/>
    <mergeCell ref="AI32:AU32"/>
    <mergeCell ref="AV32:BN32"/>
    <mergeCell ref="AI27:AU27"/>
    <mergeCell ref="AV27:BN27"/>
    <mergeCell ref="AI29:BD29"/>
    <mergeCell ref="AI30:AU30"/>
    <mergeCell ref="AV30:BC30"/>
    <mergeCell ref="BD30:BN30"/>
    <mergeCell ref="AI25:AU25"/>
    <mergeCell ref="AV25:BC25"/>
    <mergeCell ref="BD25:BE25"/>
    <mergeCell ref="BF25:BN25"/>
    <mergeCell ref="AI26:AU26"/>
    <mergeCell ref="AV26:BC26"/>
    <mergeCell ref="BD26:BE26"/>
    <mergeCell ref="BF26:BN26"/>
    <mergeCell ref="AI17:BN20"/>
    <mergeCell ref="AX22:BH22"/>
    <mergeCell ref="AI24:BD24"/>
    <mergeCell ref="AR9:AV9"/>
    <mergeCell ref="AR10:AV10"/>
    <mergeCell ref="AQ8:AS8"/>
    <mergeCell ref="A29:V29"/>
    <mergeCell ref="J15:N15"/>
    <mergeCell ref="A26:M26"/>
    <mergeCell ref="V26:W26"/>
    <mergeCell ref="X26:AF26"/>
    <mergeCell ref="N26:U26"/>
    <mergeCell ref="A27:M27"/>
    <mergeCell ref="N27:AF27"/>
    <mergeCell ref="I8:K8"/>
    <mergeCell ref="J14:N14"/>
    <mergeCell ref="P9:AF9"/>
    <mergeCell ref="P10:AF10"/>
    <mergeCell ref="I13:P13"/>
    <mergeCell ref="J9:N9"/>
    <mergeCell ref="J10:N10"/>
    <mergeCell ref="P14:V14"/>
    <mergeCell ref="A24:V24"/>
    <mergeCell ref="A32:M32"/>
    <mergeCell ref="N32:AF32"/>
    <mergeCell ref="V30:AF30"/>
    <mergeCell ref="V31:AF31"/>
    <mergeCell ref="A17:AF20"/>
    <mergeCell ref="P22:Z22"/>
    <mergeCell ref="A25:M25"/>
    <mergeCell ref="N25:U25"/>
    <mergeCell ref="V25:W25"/>
    <mergeCell ref="X25:AF25"/>
    <mergeCell ref="R34:V34"/>
    <mergeCell ref="W34:AF34"/>
    <mergeCell ref="A30:M30"/>
    <mergeCell ref="N30:U30"/>
    <mergeCell ref="A31:M31"/>
    <mergeCell ref="N31:U31"/>
    <mergeCell ref="AC2:AD2"/>
    <mergeCell ref="Z2:AA2"/>
    <mergeCell ref="W2:X2"/>
    <mergeCell ref="U2:V2"/>
    <mergeCell ref="P11:V11"/>
  </mergeCells>
  <phoneticPr fontId="27"/>
  <dataValidations count="4">
    <dataValidation type="list" allowBlank="1" showInputMessage="1" showErrorMessage="1" sqref="V26:W26 BD26:BE26" xr:uid="{71490576-E6DD-40C3-8BE5-0387AFB34776}">
      <formula1>$B$39:$B$40</formula1>
    </dataValidation>
    <dataValidation imeMode="halfAlpha" allowBlank="1" showInputMessage="1" showErrorMessage="1" sqref="P15:AF15 X26:AF26 N31:AF31 W2:X2 Z2:AA2 AC2:AD2" xr:uid="{41F39F5A-F2C7-4B57-B20C-8A06FEC1AEE1}"/>
    <dataValidation imeMode="hiragana" allowBlank="1" showInputMessage="1" showErrorMessage="1" sqref="P9:AF11 P14:AF14 A26:U26" xr:uid="{3FAA460D-4FBF-41B8-B5AC-F007C98ED6F2}"/>
    <dataValidation imeMode="fullKatakana" allowBlank="1" showInputMessage="1" showErrorMessage="1" sqref="N27:AF27 N32:AF32" xr:uid="{8F94DAC8-6E1A-4CD8-B002-2DB3E53C790D}"/>
  </dataValidations>
  <pageMargins left="0.65" right="0.45" top="0.6" bottom="0.41" header="0.5" footer="0.34"/>
  <pageSetup paperSize="9" scale="92" orientation="portrait" r:id="rId1"/>
  <colBreaks count="1" manualBreakCount="1">
    <brk id="33" max="3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16378-E57B-4FF4-A991-E99F2FF403E6}">
  <dimension ref="A1:AB28"/>
  <sheetViews>
    <sheetView showGridLines="0" view="pageBreakPreview" zoomScaleNormal="100" zoomScaleSheetLayoutView="100" workbookViewId="0"/>
  </sheetViews>
  <sheetFormatPr defaultRowHeight="18.75" x14ac:dyDescent="0.4"/>
  <cols>
    <col min="1" max="1" width="4.375" style="32" customWidth="1"/>
    <col min="2" max="19" width="3.125" style="32" customWidth="1"/>
    <col min="20" max="21" width="2.125" style="32" customWidth="1"/>
    <col min="22" max="23" width="3.25" style="32" customWidth="1"/>
    <col min="24" max="27" width="2.75" style="32" customWidth="1"/>
    <col min="28" max="28" width="3.125" style="32" bestFit="1" customWidth="1"/>
    <col min="29" max="16384" width="9" style="32"/>
  </cols>
  <sheetData>
    <row r="1" spans="1:28" ht="24.75" customHeight="1" x14ac:dyDescent="0.4"/>
    <row r="2" spans="1:28" ht="19.5" thickBot="1" x14ac:dyDescent="0.45">
      <c r="A2" s="76" t="s">
        <v>196</v>
      </c>
      <c r="B2" s="53"/>
      <c r="C2" s="53"/>
      <c r="D2" s="53"/>
      <c r="E2" s="53"/>
      <c r="F2" s="53"/>
      <c r="G2" s="54"/>
      <c r="H2" s="53"/>
      <c r="I2" s="53"/>
      <c r="J2" s="53"/>
      <c r="K2" s="53"/>
      <c r="L2" s="53"/>
      <c r="M2" s="53"/>
      <c r="N2" s="53"/>
      <c r="O2" s="53"/>
      <c r="P2" s="53"/>
      <c r="Q2" s="53"/>
      <c r="R2" s="53"/>
      <c r="S2" s="53"/>
      <c r="T2" s="53"/>
      <c r="U2" s="53"/>
      <c r="V2" s="53"/>
      <c r="W2" s="53"/>
      <c r="X2" s="53"/>
      <c r="Y2" s="53"/>
      <c r="Z2" s="53"/>
      <c r="AA2" s="53"/>
      <c r="AB2" s="53"/>
    </row>
    <row r="3" spans="1:28" ht="19.5" thickBot="1" x14ac:dyDescent="0.45">
      <c r="A3" s="266" t="s">
        <v>142</v>
      </c>
      <c r="B3" s="267"/>
      <c r="C3" s="267"/>
      <c r="D3" s="267"/>
      <c r="E3" s="267"/>
      <c r="F3" s="267"/>
      <c r="G3" s="267"/>
      <c r="H3" s="267"/>
      <c r="I3" s="267"/>
      <c r="J3" s="267"/>
      <c r="K3" s="267"/>
      <c r="L3" s="267"/>
      <c r="M3" s="267"/>
      <c r="N3" s="267"/>
      <c r="O3" s="267"/>
      <c r="P3" s="267"/>
      <c r="Q3" s="267"/>
      <c r="R3" s="267"/>
      <c r="S3" s="268"/>
      <c r="T3" s="269" t="s">
        <v>143</v>
      </c>
      <c r="U3" s="270"/>
      <c r="V3" s="270"/>
      <c r="W3" s="271"/>
      <c r="X3" s="272" t="s">
        <v>60</v>
      </c>
      <c r="Y3" s="272"/>
      <c r="Z3" s="272"/>
      <c r="AA3" s="272"/>
      <c r="AB3" s="273"/>
    </row>
    <row r="4" spans="1:28" x14ac:dyDescent="0.4">
      <c r="A4" s="55">
        <v>1</v>
      </c>
      <c r="B4" s="56" t="s">
        <v>129</v>
      </c>
      <c r="C4" s="57"/>
      <c r="D4" s="57"/>
      <c r="E4" s="58"/>
      <c r="F4" s="58"/>
      <c r="G4" s="58"/>
      <c r="H4" s="58"/>
      <c r="I4" s="58"/>
      <c r="J4" s="58"/>
      <c r="K4" s="58"/>
      <c r="L4" s="58"/>
      <c r="M4" s="58"/>
      <c r="N4" s="58"/>
      <c r="O4" s="58"/>
      <c r="P4" s="58"/>
      <c r="Q4" s="58"/>
      <c r="R4" s="58"/>
      <c r="S4" s="59"/>
      <c r="T4" s="274">
        <f ca="1">COUNTIFS('３【別紙２】事業所・施設別一覧'!$E$4:$E$453,B4,'３【別紙２】事業所・施設別一覧'!$L$4:$L$453,"&gt;0")</f>
        <v>0</v>
      </c>
      <c r="U4" s="275"/>
      <c r="V4" s="276" t="s">
        <v>144</v>
      </c>
      <c r="W4" s="277"/>
      <c r="X4" s="278">
        <f ca="1">SUMIF('３【別紙２】事業所・施設別一覧'!$E$4:$E$453,B4,'３【別紙２】事業所・施設別一覧'!$L$4:$L$453)</f>
        <v>0</v>
      </c>
      <c r="Y4" s="279"/>
      <c r="Z4" s="279"/>
      <c r="AA4" s="279"/>
      <c r="AB4" s="60" t="s">
        <v>16</v>
      </c>
    </row>
    <row r="5" spans="1:28" x14ac:dyDescent="0.4">
      <c r="A5" s="61">
        <v>2</v>
      </c>
      <c r="B5" s="62" t="s">
        <v>79</v>
      </c>
      <c r="C5" s="63"/>
      <c r="D5" s="63"/>
      <c r="E5" s="63"/>
      <c r="F5" s="63"/>
      <c r="G5" s="63"/>
      <c r="H5" s="63"/>
      <c r="I5" s="63"/>
      <c r="J5" s="63"/>
      <c r="K5" s="63"/>
      <c r="L5" s="63"/>
      <c r="M5" s="63"/>
      <c r="N5" s="63"/>
      <c r="O5" s="63"/>
      <c r="P5" s="63"/>
      <c r="Q5" s="63"/>
      <c r="R5" s="63"/>
      <c r="S5" s="64"/>
      <c r="T5" s="274">
        <f ca="1">COUNTIFS('３【別紙２】事業所・施設別一覧'!$E$4:$E$453,B5,'３【別紙２】事業所・施設別一覧'!$L$4:$L$453,"&gt;0")</f>
        <v>0</v>
      </c>
      <c r="U5" s="275"/>
      <c r="V5" s="280" t="s">
        <v>144</v>
      </c>
      <c r="W5" s="281"/>
      <c r="X5" s="278">
        <f ca="1">SUMIF('３【別紙２】事業所・施設別一覧'!$E$4:$E$453,B5,'３【別紙２】事業所・施設別一覧'!$L$4:$L$453)</f>
        <v>0</v>
      </c>
      <c r="Y5" s="279"/>
      <c r="Z5" s="279"/>
      <c r="AA5" s="279"/>
      <c r="AB5" s="65" t="s">
        <v>16</v>
      </c>
    </row>
    <row r="6" spans="1:28" x14ac:dyDescent="0.4">
      <c r="A6" s="61">
        <v>3</v>
      </c>
      <c r="B6" s="62" t="s">
        <v>80</v>
      </c>
      <c r="C6" s="63"/>
      <c r="D6" s="63"/>
      <c r="E6" s="63"/>
      <c r="F6" s="63"/>
      <c r="G6" s="63"/>
      <c r="H6" s="63"/>
      <c r="I6" s="63"/>
      <c r="J6" s="63"/>
      <c r="K6" s="63"/>
      <c r="L6" s="63"/>
      <c r="M6" s="63"/>
      <c r="N6" s="63"/>
      <c r="O6" s="63"/>
      <c r="P6" s="63"/>
      <c r="Q6" s="63"/>
      <c r="R6" s="63"/>
      <c r="S6" s="64"/>
      <c r="T6" s="274">
        <f ca="1">COUNTIFS('３【別紙２】事業所・施設別一覧'!$E$4:$E$453,B6,'３【別紙２】事業所・施設別一覧'!$L$4:$L$453,"&gt;0")</f>
        <v>0</v>
      </c>
      <c r="U6" s="275"/>
      <c r="V6" s="280" t="s">
        <v>144</v>
      </c>
      <c r="W6" s="281"/>
      <c r="X6" s="278">
        <f ca="1">SUMIF('３【別紙２】事業所・施設別一覧'!$E$4:$E$453,B6,'３【別紙２】事業所・施設別一覧'!$L$4:$L$453)</f>
        <v>0</v>
      </c>
      <c r="Y6" s="279"/>
      <c r="Z6" s="279"/>
      <c r="AA6" s="279"/>
      <c r="AB6" s="65" t="s">
        <v>16</v>
      </c>
    </row>
    <row r="7" spans="1:28" x14ac:dyDescent="0.4">
      <c r="A7" s="61">
        <v>4</v>
      </c>
      <c r="B7" s="62" t="s">
        <v>81</v>
      </c>
      <c r="C7" s="66"/>
      <c r="D7" s="63"/>
      <c r="E7" s="63"/>
      <c r="F7" s="63"/>
      <c r="G7" s="63"/>
      <c r="H7" s="63"/>
      <c r="I7" s="63"/>
      <c r="J7" s="63"/>
      <c r="K7" s="63"/>
      <c r="L7" s="63"/>
      <c r="M7" s="63"/>
      <c r="N7" s="63"/>
      <c r="O7" s="63"/>
      <c r="P7" s="63"/>
      <c r="Q7" s="63"/>
      <c r="R7" s="63"/>
      <c r="S7" s="63"/>
      <c r="T7" s="274">
        <f ca="1">COUNTIFS('３【別紙２】事業所・施設別一覧'!$E$4:$E$453,B7,'３【別紙２】事業所・施設別一覧'!$L$4:$L$453,"&gt;0")</f>
        <v>0</v>
      </c>
      <c r="U7" s="275"/>
      <c r="V7" s="280" t="s">
        <v>144</v>
      </c>
      <c r="W7" s="281"/>
      <c r="X7" s="278">
        <f ca="1">SUMIF('３【別紙２】事業所・施設別一覧'!$E$4:$E$453,B7,'３【別紙２】事業所・施設別一覧'!$L$4:$L$453)</f>
        <v>0</v>
      </c>
      <c r="Y7" s="279"/>
      <c r="Z7" s="279"/>
      <c r="AA7" s="279"/>
      <c r="AB7" s="67" t="s">
        <v>16</v>
      </c>
    </row>
    <row r="8" spans="1:28" x14ac:dyDescent="0.4">
      <c r="A8" s="61">
        <v>5</v>
      </c>
      <c r="B8" s="62" t="s">
        <v>82</v>
      </c>
      <c r="C8" s="63"/>
      <c r="D8" s="63"/>
      <c r="E8" s="63"/>
      <c r="F8" s="63"/>
      <c r="G8" s="63"/>
      <c r="H8" s="63"/>
      <c r="I8" s="63"/>
      <c r="J8" s="63"/>
      <c r="K8" s="63"/>
      <c r="L8" s="63"/>
      <c r="M8" s="63"/>
      <c r="N8" s="63"/>
      <c r="O8" s="63"/>
      <c r="P8" s="63"/>
      <c r="Q8" s="63"/>
      <c r="R8" s="63"/>
      <c r="S8" s="63"/>
      <c r="T8" s="274">
        <f ca="1">COUNTIFS('３【別紙２】事業所・施設別一覧'!$E$4:$E$453,B8,'３【別紙２】事業所・施設別一覧'!$L$4:$L$453,"&gt;0")</f>
        <v>0</v>
      </c>
      <c r="U8" s="275"/>
      <c r="V8" s="280" t="s">
        <v>144</v>
      </c>
      <c r="W8" s="281"/>
      <c r="X8" s="278">
        <f ca="1">SUMIF('３【別紙２】事業所・施設別一覧'!$E$4:$E$453,B8,'３【別紙２】事業所・施設別一覧'!$L$4:$L$453)</f>
        <v>0</v>
      </c>
      <c r="Y8" s="279"/>
      <c r="Z8" s="279"/>
      <c r="AA8" s="279"/>
      <c r="AB8" s="67" t="s">
        <v>16</v>
      </c>
    </row>
    <row r="9" spans="1:28" x14ac:dyDescent="0.4">
      <c r="A9" s="61">
        <v>6</v>
      </c>
      <c r="B9" s="62" t="s">
        <v>83</v>
      </c>
      <c r="C9" s="63"/>
      <c r="D9" s="63"/>
      <c r="E9" s="63"/>
      <c r="F9" s="63"/>
      <c r="G9" s="63"/>
      <c r="H9" s="63"/>
      <c r="I9" s="63"/>
      <c r="J9" s="63"/>
      <c r="K9" s="63"/>
      <c r="L9" s="63"/>
      <c r="M9" s="63"/>
      <c r="N9" s="63"/>
      <c r="O9" s="63"/>
      <c r="P9" s="63"/>
      <c r="Q9" s="63"/>
      <c r="R9" s="63"/>
      <c r="S9" s="63"/>
      <c r="T9" s="274">
        <f ca="1">COUNTIFS('３【別紙２】事業所・施設別一覧'!$E$4:$E$453,B9,'３【別紙２】事業所・施設別一覧'!$L$4:$L$453,"&gt;0")</f>
        <v>0</v>
      </c>
      <c r="U9" s="275"/>
      <c r="V9" s="280" t="s">
        <v>144</v>
      </c>
      <c r="W9" s="281"/>
      <c r="X9" s="278">
        <f ca="1">SUMIF('３【別紙２】事業所・施設別一覧'!$E$4:$E$453,B9,'３【別紙２】事業所・施設別一覧'!$L$4:$L$453)</f>
        <v>0</v>
      </c>
      <c r="Y9" s="279"/>
      <c r="Z9" s="279"/>
      <c r="AA9" s="279"/>
      <c r="AB9" s="65" t="s">
        <v>16</v>
      </c>
    </row>
    <row r="10" spans="1:28" x14ac:dyDescent="0.4">
      <c r="A10" s="61">
        <v>7</v>
      </c>
      <c r="B10" s="62" t="s">
        <v>131</v>
      </c>
      <c r="C10" s="63"/>
      <c r="D10" s="63"/>
      <c r="E10" s="63"/>
      <c r="F10" s="63"/>
      <c r="G10" s="63"/>
      <c r="H10" s="63"/>
      <c r="I10" s="63"/>
      <c r="J10" s="63"/>
      <c r="K10" s="63"/>
      <c r="L10" s="63"/>
      <c r="M10" s="63"/>
      <c r="N10" s="63"/>
      <c r="O10" s="63"/>
      <c r="P10" s="63"/>
      <c r="Q10" s="63"/>
      <c r="R10" s="63"/>
      <c r="S10" s="63"/>
      <c r="T10" s="274">
        <f ca="1">COUNTIFS('３【別紙２】事業所・施設別一覧'!$E$4:$E$453,B10,'３【別紙２】事業所・施設別一覧'!$L$4:$L$453,"&gt;0")</f>
        <v>0</v>
      </c>
      <c r="U10" s="275"/>
      <c r="V10" s="280" t="s">
        <v>144</v>
      </c>
      <c r="W10" s="281"/>
      <c r="X10" s="278">
        <f ca="1">SUMIF('３【別紙２】事業所・施設別一覧'!$E$4:$E$453,B10,'３【別紙２】事業所・施設別一覧'!$L$4:$L$453)</f>
        <v>0</v>
      </c>
      <c r="Y10" s="279"/>
      <c r="Z10" s="279"/>
      <c r="AA10" s="279"/>
      <c r="AB10" s="65" t="s">
        <v>16</v>
      </c>
    </row>
    <row r="11" spans="1:28" x14ac:dyDescent="0.4">
      <c r="A11" s="61">
        <v>8</v>
      </c>
      <c r="B11" s="62" t="s">
        <v>132</v>
      </c>
      <c r="C11" s="63"/>
      <c r="D11" s="63"/>
      <c r="E11" s="63"/>
      <c r="F11" s="63"/>
      <c r="G11" s="63"/>
      <c r="H11" s="63"/>
      <c r="I11" s="63"/>
      <c r="J11" s="63"/>
      <c r="K11" s="63"/>
      <c r="L11" s="63"/>
      <c r="M11" s="63"/>
      <c r="N11" s="63"/>
      <c r="O11" s="63"/>
      <c r="P11" s="63"/>
      <c r="Q11" s="63"/>
      <c r="R11" s="63"/>
      <c r="S11" s="63"/>
      <c r="T11" s="274">
        <f ca="1">COUNTIFS('３【別紙２】事業所・施設別一覧'!$E$4:$E$453,B11,'３【別紙２】事業所・施設別一覧'!$L$4:$L$453,"&gt;0")</f>
        <v>0</v>
      </c>
      <c r="U11" s="275"/>
      <c r="V11" s="280" t="s">
        <v>144</v>
      </c>
      <c r="W11" s="281"/>
      <c r="X11" s="278">
        <f ca="1">SUMIF('３【別紙２】事業所・施設別一覧'!$E$4:$E$453,B11,'３【別紙２】事業所・施設別一覧'!$L$4:$L$453)</f>
        <v>0</v>
      </c>
      <c r="Y11" s="279"/>
      <c r="Z11" s="279"/>
      <c r="AA11" s="279"/>
      <c r="AB11" s="65" t="s">
        <v>16</v>
      </c>
    </row>
    <row r="12" spans="1:28" x14ac:dyDescent="0.4">
      <c r="A12" s="68">
        <v>9</v>
      </c>
      <c r="B12" s="62" t="s">
        <v>84</v>
      </c>
      <c r="C12" s="63"/>
      <c r="D12" s="63"/>
      <c r="E12" s="63"/>
      <c r="F12" s="63"/>
      <c r="G12" s="63"/>
      <c r="H12" s="63"/>
      <c r="I12" s="63"/>
      <c r="J12" s="63"/>
      <c r="K12" s="63"/>
      <c r="L12" s="63"/>
      <c r="M12" s="63"/>
      <c r="N12" s="63"/>
      <c r="O12" s="63"/>
      <c r="P12" s="63"/>
      <c r="Q12" s="63"/>
      <c r="R12" s="63"/>
      <c r="S12" s="63"/>
      <c r="T12" s="274">
        <f ca="1">COUNTIFS('３【別紙２】事業所・施設別一覧'!$E$4:$E$453,B12,'３【別紙２】事業所・施設別一覧'!$L$4:$L$453,"&gt;0")</f>
        <v>0</v>
      </c>
      <c r="U12" s="275"/>
      <c r="V12" s="280" t="s">
        <v>144</v>
      </c>
      <c r="W12" s="281"/>
      <c r="X12" s="278">
        <f ca="1">SUMIF('３【別紙２】事業所・施設別一覧'!$E$4:$E$453,B12,'３【別紙２】事業所・施設別一覧'!$L$4:$L$453)</f>
        <v>0</v>
      </c>
      <c r="Y12" s="279"/>
      <c r="Z12" s="279"/>
      <c r="AA12" s="279"/>
      <c r="AB12" s="65" t="s">
        <v>16</v>
      </c>
    </row>
    <row r="13" spans="1:28" x14ac:dyDescent="0.4">
      <c r="A13" s="69">
        <v>10</v>
      </c>
      <c r="B13" s="62" t="s">
        <v>85</v>
      </c>
      <c r="C13" s="63"/>
      <c r="D13" s="63"/>
      <c r="E13" s="63"/>
      <c r="F13" s="63"/>
      <c r="G13" s="63"/>
      <c r="H13" s="63"/>
      <c r="I13" s="63"/>
      <c r="J13" s="63"/>
      <c r="K13" s="63"/>
      <c r="L13" s="63"/>
      <c r="M13" s="63"/>
      <c r="N13" s="63"/>
      <c r="O13" s="63"/>
      <c r="P13" s="63"/>
      <c r="Q13" s="63"/>
      <c r="R13" s="63"/>
      <c r="S13" s="63"/>
      <c r="T13" s="274">
        <f ca="1">COUNTIFS('３【別紙２】事業所・施設別一覧'!$E$4:$E$453,B13,'３【別紙２】事業所・施設別一覧'!$L$4:$L$453,"&gt;0")</f>
        <v>0</v>
      </c>
      <c r="U13" s="275"/>
      <c r="V13" s="280" t="s">
        <v>144</v>
      </c>
      <c r="W13" s="281"/>
      <c r="X13" s="278">
        <f ca="1">SUMIF('３【別紙２】事業所・施設別一覧'!$E$4:$E$453,B13,'３【別紙２】事業所・施設別一覧'!$L$4:$L$453)</f>
        <v>0</v>
      </c>
      <c r="Y13" s="279"/>
      <c r="Z13" s="279"/>
      <c r="AA13" s="279"/>
      <c r="AB13" s="65" t="s">
        <v>16</v>
      </c>
    </row>
    <row r="14" spans="1:28" x14ac:dyDescent="0.4">
      <c r="A14" s="69">
        <v>11</v>
      </c>
      <c r="B14" s="62" t="s">
        <v>86</v>
      </c>
      <c r="C14" s="63"/>
      <c r="D14" s="63"/>
      <c r="E14" s="63"/>
      <c r="F14" s="63"/>
      <c r="G14" s="63"/>
      <c r="H14" s="63"/>
      <c r="I14" s="63"/>
      <c r="J14" s="63"/>
      <c r="K14" s="63"/>
      <c r="L14" s="63"/>
      <c r="M14" s="63"/>
      <c r="N14" s="63"/>
      <c r="O14" s="63"/>
      <c r="P14" s="63"/>
      <c r="Q14" s="63"/>
      <c r="R14" s="63"/>
      <c r="S14" s="63"/>
      <c r="T14" s="274">
        <f ca="1">COUNTIFS('３【別紙２】事業所・施設別一覧'!$E$4:$E$453,B14,'３【別紙２】事業所・施設別一覧'!$L$4:$L$453,"&gt;0")</f>
        <v>0</v>
      </c>
      <c r="U14" s="275"/>
      <c r="V14" s="280" t="s">
        <v>144</v>
      </c>
      <c r="W14" s="281"/>
      <c r="X14" s="278">
        <f ca="1">SUMIF('３【別紙２】事業所・施設別一覧'!$E$4:$E$453,B14,'３【別紙２】事業所・施設別一覧'!$L$4:$L$453)</f>
        <v>0</v>
      </c>
      <c r="Y14" s="279"/>
      <c r="Z14" s="279"/>
      <c r="AA14" s="279"/>
      <c r="AB14" s="65" t="s">
        <v>16</v>
      </c>
    </row>
    <row r="15" spans="1:28" x14ac:dyDescent="0.4">
      <c r="A15" s="69">
        <v>12</v>
      </c>
      <c r="B15" s="70" t="s">
        <v>87</v>
      </c>
      <c r="C15" s="71"/>
      <c r="D15" s="71"/>
      <c r="E15" s="71"/>
      <c r="F15" s="71"/>
      <c r="G15" s="71"/>
      <c r="H15" s="71"/>
      <c r="I15" s="71"/>
      <c r="J15" s="71"/>
      <c r="K15" s="71"/>
      <c r="L15" s="71"/>
      <c r="M15" s="71"/>
      <c r="N15" s="71"/>
      <c r="O15" s="71"/>
      <c r="P15" s="71"/>
      <c r="Q15" s="71"/>
      <c r="R15" s="71"/>
      <c r="S15" s="72"/>
      <c r="T15" s="274">
        <f ca="1">COUNTIFS('３【別紙２】事業所・施設別一覧'!$E$4:$E$453,B15,'３【別紙２】事業所・施設別一覧'!$L$4:$L$453,"&gt;0")</f>
        <v>0</v>
      </c>
      <c r="U15" s="275"/>
      <c r="V15" s="280" t="s">
        <v>144</v>
      </c>
      <c r="W15" s="281"/>
      <c r="X15" s="278">
        <f ca="1">SUMIF('３【別紙２】事業所・施設別一覧'!$E$4:$E$453,B15,'３【別紙２】事業所・施設別一覧'!$L$4:$L$453)</f>
        <v>0</v>
      </c>
      <c r="Y15" s="279"/>
      <c r="Z15" s="279"/>
      <c r="AA15" s="279"/>
      <c r="AB15" s="65" t="s">
        <v>16</v>
      </c>
    </row>
    <row r="16" spans="1:28" x14ac:dyDescent="0.4">
      <c r="A16" s="69">
        <v>13</v>
      </c>
      <c r="B16" s="70" t="s">
        <v>88</v>
      </c>
      <c r="C16" s="71"/>
      <c r="D16" s="71"/>
      <c r="E16" s="71"/>
      <c r="F16" s="71"/>
      <c r="G16" s="71"/>
      <c r="H16" s="71"/>
      <c r="I16" s="71"/>
      <c r="J16" s="71"/>
      <c r="K16" s="71"/>
      <c r="L16" s="71"/>
      <c r="M16" s="71"/>
      <c r="N16" s="71"/>
      <c r="O16" s="71"/>
      <c r="P16" s="71"/>
      <c r="Q16" s="71"/>
      <c r="R16" s="71"/>
      <c r="S16" s="71"/>
      <c r="T16" s="274">
        <f ca="1">COUNTIFS('３【別紙２】事業所・施設別一覧'!$E$4:$E$453,B16,'３【別紙２】事業所・施設別一覧'!$L$4:$L$453,"&gt;0")</f>
        <v>0</v>
      </c>
      <c r="U16" s="275"/>
      <c r="V16" s="282" t="s">
        <v>144</v>
      </c>
      <c r="W16" s="283"/>
      <c r="X16" s="278">
        <f ca="1">SUMIF('３【別紙２】事業所・施設別一覧'!$E$4:$E$453,B16,'３【別紙２】事業所・施設別一覧'!$L$4:$L$453)</f>
        <v>0</v>
      </c>
      <c r="Y16" s="279"/>
      <c r="Z16" s="279"/>
      <c r="AA16" s="279"/>
      <c r="AB16" s="73" t="s">
        <v>16</v>
      </c>
    </row>
    <row r="17" spans="1:28" x14ac:dyDescent="0.4">
      <c r="A17" s="69">
        <v>14</v>
      </c>
      <c r="B17" s="70" t="s">
        <v>89</v>
      </c>
      <c r="C17" s="71"/>
      <c r="D17" s="71"/>
      <c r="E17" s="71"/>
      <c r="F17" s="71"/>
      <c r="G17" s="71"/>
      <c r="H17" s="71"/>
      <c r="I17" s="71"/>
      <c r="J17" s="71"/>
      <c r="K17" s="71"/>
      <c r="L17" s="71"/>
      <c r="M17" s="71"/>
      <c r="N17" s="71"/>
      <c r="O17" s="71"/>
      <c r="P17" s="71"/>
      <c r="Q17" s="71"/>
      <c r="R17" s="71"/>
      <c r="S17" s="71"/>
      <c r="T17" s="274">
        <f ca="1">COUNTIFS('３【別紙２】事業所・施設別一覧'!$E$4:$E$453,B17,'３【別紙２】事業所・施設別一覧'!$L$4:$L$453,"&gt;0")</f>
        <v>0</v>
      </c>
      <c r="U17" s="275"/>
      <c r="V17" s="282" t="s">
        <v>144</v>
      </c>
      <c r="W17" s="283"/>
      <c r="X17" s="278">
        <f ca="1">SUMIF('３【別紙２】事業所・施設別一覧'!$E$4:$E$453,B17,'３【別紙２】事業所・施設別一覧'!$L$4:$L$453)</f>
        <v>0</v>
      </c>
      <c r="Y17" s="279"/>
      <c r="Z17" s="279"/>
      <c r="AA17" s="279"/>
      <c r="AB17" s="73" t="s">
        <v>16</v>
      </c>
    </row>
    <row r="18" spans="1:28" x14ac:dyDescent="0.4">
      <c r="A18" s="69">
        <v>15</v>
      </c>
      <c r="B18" s="70" t="s">
        <v>90</v>
      </c>
      <c r="C18" s="71"/>
      <c r="D18" s="71"/>
      <c r="E18" s="71"/>
      <c r="F18" s="71"/>
      <c r="G18" s="71"/>
      <c r="H18" s="71"/>
      <c r="I18" s="71"/>
      <c r="J18" s="71"/>
      <c r="K18" s="71"/>
      <c r="L18" s="71"/>
      <c r="M18" s="71"/>
      <c r="N18" s="71"/>
      <c r="O18" s="71"/>
      <c r="P18" s="71"/>
      <c r="Q18" s="71"/>
      <c r="R18" s="71"/>
      <c r="S18" s="71"/>
      <c r="T18" s="274">
        <f ca="1">COUNTIFS('３【別紙２】事業所・施設別一覧'!$E$4:$E$453,B18,'３【別紙２】事業所・施設別一覧'!$L$4:$L$453,"&gt;0")</f>
        <v>0</v>
      </c>
      <c r="U18" s="275"/>
      <c r="V18" s="280" t="s">
        <v>144</v>
      </c>
      <c r="W18" s="281"/>
      <c r="X18" s="278">
        <f ca="1">SUMIF('３【別紙２】事業所・施設別一覧'!$E$4:$E$453,B18,'３【別紙２】事業所・施設別一覧'!$L$4:$L$453)</f>
        <v>0</v>
      </c>
      <c r="Y18" s="279"/>
      <c r="Z18" s="279"/>
      <c r="AA18" s="279"/>
      <c r="AB18" s="65" t="s">
        <v>16</v>
      </c>
    </row>
    <row r="19" spans="1:28" x14ac:dyDescent="0.4">
      <c r="A19" s="69">
        <v>16</v>
      </c>
      <c r="B19" s="70" t="s">
        <v>91</v>
      </c>
      <c r="C19" s="71"/>
      <c r="D19" s="71"/>
      <c r="E19" s="71"/>
      <c r="F19" s="71"/>
      <c r="G19" s="71"/>
      <c r="H19" s="71"/>
      <c r="I19" s="71"/>
      <c r="J19" s="71"/>
      <c r="K19" s="71"/>
      <c r="L19" s="71"/>
      <c r="M19" s="71"/>
      <c r="N19" s="71"/>
      <c r="O19" s="71"/>
      <c r="P19" s="71"/>
      <c r="Q19" s="71"/>
      <c r="R19" s="71"/>
      <c r="S19" s="71"/>
      <c r="T19" s="274">
        <f ca="1">COUNTIFS('３【別紙２】事業所・施設別一覧'!$E$4:$E$453,B19,'３【別紙２】事業所・施設別一覧'!$L$4:$L$453,"&gt;0")</f>
        <v>0</v>
      </c>
      <c r="U19" s="275"/>
      <c r="V19" s="280" t="s">
        <v>144</v>
      </c>
      <c r="W19" s="281"/>
      <c r="X19" s="278">
        <f ca="1">SUMIF('３【別紙２】事業所・施設別一覧'!$E$4:$E$453,B19,'３【別紙２】事業所・施設別一覧'!$L$4:$L$453)</f>
        <v>0</v>
      </c>
      <c r="Y19" s="279"/>
      <c r="Z19" s="279"/>
      <c r="AA19" s="279"/>
      <c r="AB19" s="65" t="s">
        <v>16</v>
      </c>
    </row>
    <row r="20" spans="1:28" x14ac:dyDescent="0.4">
      <c r="A20" s="69">
        <v>17</v>
      </c>
      <c r="B20" s="70" t="s">
        <v>92</v>
      </c>
      <c r="C20" s="71"/>
      <c r="D20" s="71"/>
      <c r="E20" s="71"/>
      <c r="F20" s="71"/>
      <c r="G20" s="71"/>
      <c r="H20" s="71"/>
      <c r="I20" s="71"/>
      <c r="J20" s="71"/>
      <c r="K20" s="71"/>
      <c r="L20" s="71"/>
      <c r="M20" s="71"/>
      <c r="N20" s="71"/>
      <c r="O20" s="71"/>
      <c r="P20" s="71"/>
      <c r="Q20" s="71"/>
      <c r="R20" s="71"/>
      <c r="S20" s="71"/>
      <c r="T20" s="274">
        <f ca="1">COUNTIFS('３【別紙２】事業所・施設別一覧'!$E$4:$E$453,B20,'３【別紙２】事業所・施設別一覧'!$L$4:$L$453,"&gt;0")</f>
        <v>0</v>
      </c>
      <c r="U20" s="275"/>
      <c r="V20" s="280" t="s">
        <v>144</v>
      </c>
      <c r="W20" s="281"/>
      <c r="X20" s="278">
        <f ca="1">SUMIF('３【別紙２】事業所・施設別一覧'!$E$4:$E$453,B20,'３【別紙２】事業所・施設別一覧'!$L$4:$L$453)</f>
        <v>0</v>
      </c>
      <c r="Y20" s="279"/>
      <c r="Z20" s="279"/>
      <c r="AA20" s="279"/>
      <c r="AB20" s="65" t="s">
        <v>16</v>
      </c>
    </row>
    <row r="21" spans="1:28" x14ac:dyDescent="0.4">
      <c r="A21" s="69">
        <v>18</v>
      </c>
      <c r="B21" s="70" t="s">
        <v>93</v>
      </c>
      <c r="C21" s="71"/>
      <c r="D21" s="71"/>
      <c r="E21" s="71"/>
      <c r="F21" s="71"/>
      <c r="G21" s="71"/>
      <c r="H21" s="71"/>
      <c r="I21" s="71"/>
      <c r="J21" s="71"/>
      <c r="K21" s="71"/>
      <c r="L21" s="71"/>
      <c r="M21" s="71"/>
      <c r="N21" s="71"/>
      <c r="O21" s="71"/>
      <c r="P21" s="71"/>
      <c r="Q21" s="71"/>
      <c r="R21" s="71"/>
      <c r="S21" s="71"/>
      <c r="T21" s="274">
        <f ca="1">COUNTIFS('３【別紙２】事業所・施設別一覧'!$E$4:$E$453,B21,'３【別紙２】事業所・施設別一覧'!$L$4:$L$453,"&gt;0")</f>
        <v>0</v>
      </c>
      <c r="U21" s="275"/>
      <c r="V21" s="280" t="s">
        <v>144</v>
      </c>
      <c r="W21" s="281"/>
      <c r="X21" s="278">
        <f ca="1">SUMIF('３【別紙２】事業所・施設別一覧'!$E$4:$E$453,B21,'３【別紙２】事業所・施設別一覧'!$L$4:$L$453)</f>
        <v>0</v>
      </c>
      <c r="Y21" s="279"/>
      <c r="Z21" s="279"/>
      <c r="AA21" s="279"/>
      <c r="AB21" s="65" t="s">
        <v>16</v>
      </c>
    </row>
    <row r="22" spans="1:28" x14ac:dyDescent="0.4">
      <c r="A22" s="69">
        <v>19</v>
      </c>
      <c r="B22" s="62" t="s">
        <v>94</v>
      </c>
      <c r="C22" s="63"/>
      <c r="D22" s="63"/>
      <c r="E22" s="63"/>
      <c r="F22" s="63"/>
      <c r="G22" s="63"/>
      <c r="H22" s="63"/>
      <c r="I22" s="63"/>
      <c r="J22" s="63"/>
      <c r="K22" s="63"/>
      <c r="L22" s="63"/>
      <c r="M22" s="63"/>
      <c r="N22" s="63"/>
      <c r="O22" s="63"/>
      <c r="P22" s="63"/>
      <c r="Q22" s="63"/>
      <c r="R22" s="63"/>
      <c r="S22" s="63"/>
      <c r="T22" s="274">
        <f ca="1">COUNTIFS('３【別紙２】事業所・施設別一覧'!$E$4:$E$453,B22,'３【別紙２】事業所・施設別一覧'!$L$4:$L$453,"&gt;0")</f>
        <v>0</v>
      </c>
      <c r="U22" s="275"/>
      <c r="V22" s="280" t="s">
        <v>144</v>
      </c>
      <c r="W22" s="281"/>
      <c r="X22" s="278">
        <f ca="1">SUMIF('３【別紙２】事業所・施設別一覧'!$E$4:$E$453,B22,'３【別紙２】事業所・施設別一覧'!$L$4:$L$453)</f>
        <v>0</v>
      </c>
      <c r="Y22" s="279"/>
      <c r="Z22" s="279"/>
      <c r="AA22" s="279"/>
      <c r="AB22" s="65" t="s">
        <v>16</v>
      </c>
    </row>
    <row r="23" spans="1:28" x14ac:dyDescent="0.4">
      <c r="A23" s="69">
        <v>20</v>
      </c>
      <c r="B23" s="62" t="s">
        <v>95</v>
      </c>
      <c r="C23" s="63"/>
      <c r="D23" s="63"/>
      <c r="E23" s="63"/>
      <c r="F23" s="63"/>
      <c r="G23" s="63"/>
      <c r="H23" s="63"/>
      <c r="I23" s="63"/>
      <c r="J23" s="63"/>
      <c r="K23" s="63"/>
      <c r="L23" s="63"/>
      <c r="M23" s="63"/>
      <c r="N23" s="63"/>
      <c r="O23" s="63"/>
      <c r="P23" s="63"/>
      <c r="Q23" s="63"/>
      <c r="R23" s="63"/>
      <c r="S23" s="63"/>
      <c r="T23" s="274">
        <f ca="1">COUNTIFS('３【別紙２】事業所・施設別一覧'!$E$4:$E$453,B23,'３【別紙２】事業所・施設別一覧'!$L$4:$L$453,"&gt;0")</f>
        <v>0</v>
      </c>
      <c r="U23" s="275"/>
      <c r="V23" s="280" t="s">
        <v>144</v>
      </c>
      <c r="W23" s="281"/>
      <c r="X23" s="278">
        <f ca="1">SUMIF('３【別紙２】事業所・施設別一覧'!$E$4:$E$453,B23,'３【別紙２】事業所・施設別一覧'!$L$4:$L$453)</f>
        <v>0</v>
      </c>
      <c r="Y23" s="279"/>
      <c r="Z23" s="279"/>
      <c r="AA23" s="279"/>
      <c r="AB23" s="65" t="s">
        <v>16</v>
      </c>
    </row>
    <row r="24" spans="1:28" x14ac:dyDescent="0.4">
      <c r="A24" s="69">
        <v>21</v>
      </c>
      <c r="B24" s="62" t="s">
        <v>96</v>
      </c>
      <c r="C24" s="63"/>
      <c r="D24" s="63"/>
      <c r="E24" s="63"/>
      <c r="F24" s="63"/>
      <c r="G24" s="63"/>
      <c r="H24" s="63"/>
      <c r="I24" s="63"/>
      <c r="J24" s="63"/>
      <c r="K24" s="63"/>
      <c r="L24" s="63"/>
      <c r="M24" s="63"/>
      <c r="N24" s="63"/>
      <c r="O24" s="63"/>
      <c r="P24" s="63"/>
      <c r="Q24" s="63"/>
      <c r="R24" s="63"/>
      <c r="S24" s="63"/>
      <c r="T24" s="274">
        <f ca="1">COUNTIFS('３【別紙２】事業所・施設別一覧'!$E$4:$E$453,B24,'３【別紙２】事業所・施設別一覧'!$L$4:$L$453,"&gt;0")</f>
        <v>0</v>
      </c>
      <c r="U24" s="275"/>
      <c r="V24" s="280" t="s">
        <v>144</v>
      </c>
      <c r="W24" s="281"/>
      <c r="X24" s="278">
        <f ca="1">SUMIF('３【別紙２】事業所・施設別一覧'!$E$4:$E$453,B24,'３【別紙２】事業所・施設別一覧'!$L$4:$L$453)</f>
        <v>0</v>
      </c>
      <c r="Y24" s="279"/>
      <c r="Z24" s="279"/>
      <c r="AA24" s="279"/>
      <c r="AB24" s="65" t="s">
        <v>16</v>
      </c>
    </row>
    <row r="25" spans="1:28" x14ac:dyDescent="0.4">
      <c r="A25" s="69">
        <v>22</v>
      </c>
      <c r="B25" s="62" t="s">
        <v>97</v>
      </c>
      <c r="C25" s="63"/>
      <c r="D25" s="63"/>
      <c r="E25" s="63"/>
      <c r="F25" s="63"/>
      <c r="G25" s="63"/>
      <c r="H25" s="63"/>
      <c r="I25" s="63"/>
      <c r="J25" s="63"/>
      <c r="K25" s="63"/>
      <c r="L25" s="63"/>
      <c r="M25" s="63"/>
      <c r="N25" s="63"/>
      <c r="O25" s="63"/>
      <c r="P25" s="63"/>
      <c r="Q25" s="63"/>
      <c r="R25" s="63"/>
      <c r="S25" s="63"/>
      <c r="T25" s="274">
        <f ca="1">COUNTIFS('３【別紙２】事業所・施設別一覧'!$E$4:$E$453,B25,'３【別紙２】事業所・施設別一覧'!$L$4:$L$453,"&gt;0")</f>
        <v>0</v>
      </c>
      <c r="U25" s="275"/>
      <c r="V25" s="280" t="s">
        <v>144</v>
      </c>
      <c r="W25" s="281"/>
      <c r="X25" s="278">
        <f ca="1">SUMIF('３【別紙２】事業所・施設別一覧'!$E$4:$E$453,B25,'３【別紙２】事業所・施設別一覧'!$L$4:$L$453)</f>
        <v>0</v>
      </c>
      <c r="Y25" s="279"/>
      <c r="Z25" s="279"/>
      <c r="AA25" s="279"/>
      <c r="AB25" s="65" t="s">
        <v>16</v>
      </c>
    </row>
    <row r="26" spans="1:28" x14ac:dyDescent="0.4">
      <c r="A26" s="69">
        <v>23</v>
      </c>
      <c r="B26" s="74" t="s">
        <v>98</v>
      </c>
      <c r="C26" s="63"/>
      <c r="D26" s="63"/>
      <c r="E26" s="63"/>
      <c r="F26" s="63"/>
      <c r="G26" s="63"/>
      <c r="H26" s="63"/>
      <c r="I26" s="63"/>
      <c r="J26" s="63"/>
      <c r="K26" s="63"/>
      <c r="L26" s="63"/>
      <c r="M26" s="63"/>
      <c r="N26" s="63"/>
      <c r="O26" s="63"/>
      <c r="P26" s="63"/>
      <c r="Q26" s="63"/>
      <c r="R26" s="63"/>
      <c r="S26" s="63"/>
      <c r="T26" s="274">
        <f ca="1">COUNTIFS('３【別紙２】事業所・施設別一覧'!$E$4:$E$453,B26,'３【別紙２】事業所・施設別一覧'!$L$4:$L$453,"&gt;0")</f>
        <v>0</v>
      </c>
      <c r="U26" s="275"/>
      <c r="V26" s="280" t="s">
        <v>144</v>
      </c>
      <c r="W26" s="281"/>
      <c r="X26" s="278">
        <f ca="1">SUMIF('３【別紙２】事業所・施設別一覧'!$E$4:$E$453,B26,'３【別紙２】事業所・施設別一覧'!$L$4:$L$453)</f>
        <v>0</v>
      </c>
      <c r="Y26" s="279"/>
      <c r="Z26" s="279"/>
      <c r="AA26" s="279"/>
      <c r="AB26" s="65" t="s">
        <v>16</v>
      </c>
    </row>
    <row r="27" spans="1:28" ht="19.5" thickBot="1" x14ac:dyDescent="0.45">
      <c r="A27" s="69">
        <v>24</v>
      </c>
      <c r="B27" s="62" t="s">
        <v>134</v>
      </c>
      <c r="C27" s="63"/>
      <c r="D27" s="63"/>
      <c r="E27" s="63"/>
      <c r="F27" s="63"/>
      <c r="G27" s="63"/>
      <c r="H27" s="63"/>
      <c r="I27" s="63"/>
      <c r="J27" s="63"/>
      <c r="K27" s="63"/>
      <c r="L27" s="63"/>
      <c r="M27" s="63"/>
      <c r="N27" s="63"/>
      <c r="O27" s="63"/>
      <c r="P27" s="63"/>
      <c r="Q27" s="63"/>
      <c r="R27" s="63"/>
      <c r="S27" s="63"/>
      <c r="T27" s="274">
        <f ca="1">COUNTIFS('３【別紙２】事業所・施設別一覧'!$E$4:$E$453,B27,'３【別紙２】事業所・施設別一覧'!$L$4:$L$453,"&gt;0")</f>
        <v>0</v>
      </c>
      <c r="U27" s="275"/>
      <c r="V27" s="280" t="s">
        <v>144</v>
      </c>
      <c r="W27" s="281"/>
      <c r="X27" s="278">
        <f ca="1">SUMIF('３【別紙２】事業所・施設別一覧'!$E$4:$E$453,B27,'３【別紙２】事業所・施設別一覧'!$L$4:$L$453)</f>
        <v>0</v>
      </c>
      <c r="Y27" s="279"/>
      <c r="Z27" s="279"/>
      <c r="AA27" s="279"/>
      <c r="AB27" s="65" t="s">
        <v>16</v>
      </c>
    </row>
    <row r="28" spans="1:28" ht="19.5" thickBot="1" x14ac:dyDescent="0.45">
      <c r="A28" s="284" t="s">
        <v>145</v>
      </c>
      <c r="B28" s="285"/>
      <c r="C28" s="285"/>
      <c r="D28" s="285"/>
      <c r="E28" s="285"/>
      <c r="F28" s="285"/>
      <c r="G28" s="285"/>
      <c r="H28" s="285"/>
      <c r="I28" s="285"/>
      <c r="J28" s="285"/>
      <c r="K28" s="285"/>
      <c r="L28" s="285"/>
      <c r="M28" s="285"/>
      <c r="N28" s="285"/>
      <c r="O28" s="285"/>
      <c r="P28" s="285"/>
      <c r="Q28" s="285"/>
      <c r="R28" s="285"/>
      <c r="S28" s="286"/>
      <c r="T28" s="287">
        <f ca="1">SUM(T4:U27)</f>
        <v>0</v>
      </c>
      <c r="U28" s="288"/>
      <c r="V28" s="289" t="s">
        <v>144</v>
      </c>
      <c r="W28" s="290"/>
      <c r="X28" s="291">
        <f ca="1">SUM(X4:AA27)</f>
        <v>0</v>
      </c>
      <c r="Y28" s="292"/>
      <c r="Z28" s="292"/>
      <c r="AA28" s="292"/>
      <c r="AB28" s="75" t="s">
        <v>16</v>
      </c>
    </row>
  </sheetData>
  <sheetProtection sheet="1" objects="1" scenarios="1"/>
  <mergeCells count="79">
    <mergeCell ref="A28:S28"/>
    <mergeCell ref="T28:U28"/>
    <mergeCell ref="V28:W28"/>
    <mergeCell ref="X28:AA28"/>
    <mergeCell ref="T27:U27"/>
    <mergeCell ref="V27:W27"/>
    <mergeCell ref="X27:AA27"/>
    <mergeCell ref="T25:U25"/>
    <mergeCell ref="V25:W25"/>
    <mergeCell ref="X25:AA25"/>
    <mergeCell ref="T26:U26"/>
    <mergeCell ref="V26:W26"/>
    <mergeCell ref="X26:AA26"/>
    <mergeCell ref="T23:U23"/>
    <mergeCell ref="V23:W23"/>
    <mergeCell ref="X23:AA23"/>
    <mergeCell ref="T24:U24"/>
    <mergeCell ref="V24:W24"/>
    <mergeCell ref="X24:AA24"/>
    <mergeCell ref="T21:U21"/>
    <mergeCell ref="V21:W21"/>
    <mergeCell ref="X21:AA21"/>
    <mergeCell ref="T22:U22"/>
    <mergeCell ref="V22:W22"/>
    <mergeCell ref="X22:AA22"/>
    <mergeCell ref="T19:U19"/>
    <mergeCell ref="V19:W19"/>
    <mergeCell ref="X19:AA19"/>
    <mergeCell ref="T20:U20"/>
    <mergeCell ref="V20:W20"/>
    <mergeCell ref="X20:AA20"/>
    <mergeCell ref="T17:U17"/>
    <mergeCell ref="V17:W17"/>
    <mergeCell ref="X17:AA17"/>
    <mergeCell ref="T18:U18"/>
    <mergeCell ref="V18:W18"/>
    <mergeCell ref="X18:AA18"/>
    <mergeCell ref="T15:U15"/>
    <mergeCell ref="V15:W15"/>
    <mergeCell ref="X15:AA15"/>
    <mergeCell ref="T16:U16"/>
    <mergeCell ref="V16:W16"/>
    <mergeCell ref="X16:AA16"/>
    <mergeCell ref="T13:U13"/>
    <mergeCell ref="V13:W13"/>
    <mergeCell ref="X13:AA13"/>
    <mergeCell ref="T14:U14"/>
    <mergeCell ref="V14:W14"/>
    <mergeCell ref="X14:AA14"/>
    <mergeCell ref="T11:U11"/>
    <mergeCell ref="V11:W11"/>
    <mergeCell ref="X11:AA11"/>
    <mergeCell ref="T12:U12"/>
    <mergeCell ref="V12:W12"/>
    <mergeCell ref="X12:AA12"/>
    <mergeCell ref="T9:U9"/>
    <mergeCell ref="V9:W9"/>
    <mergeCell ref="X9:AA9"/>
    <mergeCell ref="T10:U10"/>
    <mergeCell ref="V10:W10"/>
    <mergeCell ref="X10:AA10"/>
    <mergeCell ref="T7:U7"/>
    <mergeCell ref="V7:W7"/>
    <mergeCell ref="X7:AA7"/>
    <mergeCell ref="T8:U8"/>
    <mergeCell ref="V8:W8"/>
    <mergeCell ref="X8:AA8"/>
    <mergeCell ref="T5:U5"/>
    <mergeCell ref="V5:W5"/>
    <mergeCell ref="X5:AA5"/>
    <mergeCell ref="T6:U6"/>
    <mergeCell ref="V6:W6"/>
    <mergeCell ref="X6:AA6"/>
    <mergeCell ref="A3:S3"/>
    <mergeCell ref="T3:W3"/>
    <mergeCell ref="X3:AB3"/>
    <mergeCell ref="T4:U4"/>
    <mergeCell ref="V4:W4"/>
    <mergeCell ref="X4:AA4"/>
  </mergeCells>
  <phoneticPr fontId="27"/>
  <pageMargins left="0.52" right="0.41"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83A3D-CCBC-4DE8-AED3-884CE4BC3234}">
  <dimension ref="A1:M23"/>
  <sheetViews>
    <sheetView showGridLines="0" view="pageBreakPreview" zoomScale="90" zoomScaleNormal="100" zoomScaleSheetLayoutView="90" workbookViewId="0">
      <selection activeCell="A2" sqref="A2"/>
    </sheetView>
  </sheetViews>
  <sheetFormatPr defaultRowHeight="18.75" x14ac:dyDescent="0.4"/>
  <cols>
    <col min="1" max="1" width="2.625" style="32" customWidth="1"/>
    <col min="2" max="2" width="4.5" style="32" bestFit="1" customWidth="1"/>
    <col min="3" max="3" width="21.625" style="32" customWidth="1"/>
    <col min="4" max="4" width="13.75" style="32" customWidth="1"/>
    <col min="5" max="6" width="19.125" style="32" customWidth="1"/>
    <col min="7" max="10" width="9" style="32"/>
    <col min="11" max="11" width="12.25" style="32" customWidth="1"/>
    <col min="12" max="12" width="13.375" style="32" customWidth="1"/>
    <col min="13" max="16384" width="9" style="32"/>
  </cols>
  <sheetData>
    <row r="1" spans="1:13" ht="24.75" customHeight="1" x14ac:dyDescent="0.4">
      <c r="A1" s="32" t="s">
        <v>197</v>
      </c>
      <c r="E1" s="86"/>
      <c r="K1" s="77"/>
      <c r="L1" s="101"/>
    </row>
    <row r="2" spans="1:13" ht="24.75" customHeight="1" thickBot="1" x14ac:dyDescent="0.45">
      <c r="B2" s="78"/>
      <c r="L2" s="77" t="s">
        <v>135</v>
      </c>
    </row>
    <row r="3" spans="1:13" ht="33.75" customHeight="1" x14ac:dyDescent="0.4">
      <c r="B3" s="79" t="s">
        <v>136</v>
      </c>
      <c r="C3" s="119" t="s">
        <v>137</v>
      </c>
      <c r="D3" s="120" t="s">
        <v>138</v>
      </c>
      <c r="E3" s="121" t="s">
        <v>58</v>
      </c>
      <c r="F3" s="120" t="s">
        <v>139</v>
      </c>
      <c r="G3" s="80" t="s">
        <v>146</v>
      </c>
      <c r="H3" s="80" t="s">
        <v>147</v>
      </c>
      <c r="I3" s="80" t="s">
        <v>148</v>
      </c>
      <c r="J3" s="80" t="s">
        <v>149</v>
      </c>
      <c r="K3" s="121" t="s">
        <v>140</v>
      </c>
      <c r="L3" s="122" t="s">
        <v>60</v>
      </c>
      <c r="M3" s="52" t="s">
        <v>141</v>
      </c>
    </row>
    <row r="4" spans="1:13" ht="22.5" customHeight="1" x14ac:dyDescent="0.4">
      <c r="B4" s="81">
        <f>ROW()-3</f>
        <v>1</v>
      </c>
      <c r="C4" s="83" t="str">
        <f ca="1">IF(OR($M4="国保連へ申請",$M4="申請可"),IFERROR(INDIRECT("個票"&amp;$B4&amp;"！$M$4"),""),"")</f>
        <v/>
      </c>
      <c r="D4" s="82" t="str">
        <f t="shared" ref="D4:D23" ca="1" si="0">IF(OR($M4="国保連へ申請",$M4="申請可"),IFERROR(ASC(INDIRECT("個票"&amp;$B4&amp;"！$AG$4")),""),"")</f>
        <v/>
      </c>
      <c r="E4" s="82" t="str">
        <f ca="1">IF(OR($M4="国保連へ申請",$M4="申請可"),IFERROR(INDIRECT("個票"&amp;$B4&amp;"！$M$5"),""),"")</f>
        <v/>
      </c>
      <c r="F4" s="83" t="str">
        <f ca="1">IF(OR($M4="国保連へ申請",$M4="申請可"),IF(L4&gt;0,'１申請書兼請求書'!$P$10,""),"")</f>
        <v/>
      </c>
      <c r="G4" s="84" t="str">
        <f ca="1">IF(OR($M4="国保連へ申請",$M4="申請可"),IFERROR(INDIRECT("個票"&amp;$B4&amp;"！$AJ$15"),""),"")</f>
        <v/>
      </c>
      <c r="H4" s="84" t="str">
        <f ca="1">IF(OR($M4="国保連へ申請",$M4="申請可"),IFERROR(INDIRECT("個票"&amp;$B4&amp;"！$AJ$16"),""),"")</f>
        <v/>
      </c>
      <c r="I4" s="84" t="str">
        <f ca="1">IF(OR($M4="国保連へ申請",$M4="申請可"),IFERROR(INDIRECT("個票"&amp;$B4&amp;"！$AJ$17"),""),"")</f>
        <v/>
      </c>
      <c r="J4" s="84" t="str">
        <f ca="1">IF(OR($M4="国保連へ申請",$M4="申請可"),IFERROR(INDIRECT("個票"&amp;$B4&amp;"！$AJ$18"),""),"")</f>
        <v/>
      </c>
      <c r="K4" s="84" t="str">
        <f ca="1">IF(OR($M4="国保連へ申請",$M4="申請可"),IFERROR(INDIRECT("個票"&amp;$B4&amp;"！$AJ$19"),""),"")</f>
        <v/>
      </c>
      <c r="L4" s="85" t="str">
        <f ca="1">IF(OR($M4="国保連へ申請",$M4="申請可"),IFERROR(INDIRECT("個票"&amp;$B4&amp;"！$AH$12"),""),"")</f>
        <v/>
      </c>
      <c r="M4" s="52" t="str">
        <f ca="1">IFERROR(INDIRECT("個票"&amp;$B4&amp;"！$AQ$３8"),"")</f>
        <v>NG</v>
      </c>
    </row>
    <row r="5" spans="1:13" ht="22.5" customHeight="1" x14ac:dyDescent="0.4">
      <c r="B5" s="81">
        <f t="shared" ref="B5:B23" si="1">ROW()-3</f>
        <v>2</v>
      </c>
      <c r="C5" s="83" t="str">
        <f ca="1">IF(OR($M5="国保連へ申請",$M5="申請可"),IFERROR(INDIRECT("個票"&amp;$B5&amp;"！$M$4"),""),"")</f>
        <v/>
      </c>
      <c r="D5" s="82" t="str">
        <f t="shared" ca="1" si="0"/>
        <v/>
      </c>
      <c r="E5" s="82" t="str">
        <f ca="1">IF(OR($M5="国保連へ申請",$M5="申請可"),IFERROR(INDIRECT("個票"&amp;$B5&amp;"！$M$5"),""),"")</f>
        <v/>
      </c>
      <c r="F5" s="83" t="str">
        <f ca="1">IF(OR($M5="国保連へ申請",$M5="申請可"),IF(L5&gt;0,'１申請書兼請求書'!$P$10,""),"")</f>
        <v/>
      </c>
      <c r="G5" s="84" t="str">
        <f ca="1">IF(OR($M5="国保連へ申請",$M5="申請可"),IFERROR(INDIRECT("個票"&amp;$B5&amp;"！$AJ$15"),""),"")</f>
        <v/>
      </c>
      <c r="H5" s="84" t="str">
        <f ca="1">IF(OR($M5="国保連へ申請",$M5="申請可"),IFERROR(INDIRECT("個票"&amp;$B5&amp;"！$AJ$16"),""),"")</f>
        <v/>
      </c>
      <c r="I5" s="84" t="str">
        <f ca="1">IF(OR($M5="国保連へ申請",$M5="申請可"),IFERROR(INDIRECT("個票"&amp;$B5&amp;"！$AJ$17"),""),"")</f>
        <v/>
      </c>
      <c r="J5" s="84" t="str">
        <f ca="1">IF(OR($M5="国保連へ申請",$M5="申請可"),IFERROR(INDIRECT("個票"&amp;$B5&amp;"！$AJ$18"),""),"")</f>
        <v/>
      </c>
      <c r="K5" s="84" t="str">
        <f ca="1">IF(OR($M5="国保連へ申請",$M5="申請可"),IFERROR(INDIRECT("個票"&amp;$B5&amp;"！$AJ$19"),""),"")</f>
        <v/>
      </c>
      <c r="L5" s="85" t="str">
        <f ca="1">IF(OR($M5="国保連へ申請",$M5="申請可"),IFERROR(INDIRECT("個票"&amp;$B5&amp;"！$AH$12"),""),"")</f>
        <v/>
      </c>
      <c r="M5" s="52" t="str">
        <f t="shared" ref="M5:M15" ca="1" si="2">IFERROR(INDIRECT("個票"&amp;$B5&amp;"！$AQ$３8"),"")</f>
        <v>NG</v>
      </c>
    </row>
    <row r="6" spans="1:13" ht="22.5" customHeight="1" x14ac:dyDescent="0.4">
      <c r="B6" s="81">
        <f t="shared" si="1"/>
        <v>3</v>
      </c>
      <c r="C6" s="83" t="str">
        <f t="shared" ref="C6:C23" ca="1" si="3">IF(OR($M6="国保連へ申請",$M6="申請可"),IFERROR(INDIRECT("個票"&amp;$B6&amp;"！$M$4"),""),"")</f>
        <v/>
      </c>
      <c r="D6" s="82" t="str">
        <f t="shared" ca="1" si="0"/>
        <v/>
      </c>
      <c r="E6" s="82" t="str">
        <f t="shared" ref="E6:E23" ca="1" si="4">IF(OR($M6="国保連へ申請",$M6="申請可"),IFERROR(INDIRECT("個票"&amp;$B6&amp;"！$M$5"),""),"")</f>
        <v/>
      </c>
      <c r="F6" s="83" t="str">
        <f ca="1">IF(OR($M6="国保連へ申請",$M6="申請可"),IF(L6&gt;0,'１申請書兼請求書'!$P$10,""),"")</f>
        <v/>
      </c>
      <c r="G6" s="84" t="str">
        <f t="shared" ref="G6:G23" ca="1" si="5">IF(OR($M6="国保連へ申請",$M6="申請可"),IFERROR(INDIRECT("個票"&amp;$B6&amp;"！$AJ$15"),""),"")</f>
        <v/>
      </c>
      <c r="H6" s="84" t="str">
        <f t="shared" ref="H6:H23" ca="1" si="6">IF(OR($M6="国保連へ申請",$M6="申請可"),IFERROR(INDIRECT("個票"&amp;$B6&amp;"！$AJ$16"),""),"")</f>
        <v/>
      </c>
      <c r="I6" s="84" t="str">
        <f t="shared" ref="I6:I23" ca="1" si="7">IF(OR($M6="国保連へ申請",$M6="申請可"),IFERROR(INDIRECT("個票"&amp;$B6&amp;"！$AJ$17"),""),"")</f>
        <v/>
      </c>
      <c r="J6" s="84" t="str">
        <f t="shared" ref="J6:J23" ca="1" si="8">IF(OR($M6="国保連へ申請",$M6="申請可"),IFERROR(INDIRECT("個票"&amp;$B6&amp;"！$AJ$18"),""),"")</f>
        <v/>
      </c>
      <c r="K6" s="84" t="str">
        <f t="shared" ref="K6:K23" ca="1" si="9">IF(OR($M6="国保連へ申請",$M6="申請可"),IFERROR(INDIRECT("個票"&amp;$B6&amp;"！$AJ$19"),""),"")</f>
        <v/>
      </c>
      <c r="L6" s="85" t="str">
        <f t="shared" ref="L6:L23" ca="1" si="10">IF(OR($M6="国保連へ申請",$M6="申請可"),IFERROR(INDIRECT("個票"&amp;$B6&amp;"！$AH$12"),""),"")</f>
        <v/>
      </c>
      <c r="M6" s="52" t="str">
        <f t="shared" ca="1" si="2"/>
        <v>NG</v>
      </c>
    </row>
    <row r="7" spans="1:13" ht="22.5" customHeight="1" x14ac:dyDescent="0.4">
      <c r="B7" s="81">
        <f t="shared" si="1"/>
        <v>4</v>
      </c>
      <c r="C7" s="83" t="str">
        <f t="shared" ca="1" si="3"/>
        <v/>
      </c>
      <c r="D7" s="82" t="str">
        <f t="shared" ca="1" si="0"/>
        <v/>
      </c>
      <c r="E7" s="82" t="str">
        <f t="shared" ca="1" si="4"/>
        <v/>
      </c>
      <c r="F7" s="83" t="str">
        <f ca="1">IF(OR($M7="国保連へ申請",$M7="申請可"),IF(L7&gt;0,'１申請書兼請求書'!$P$10,""),"")</f>
        <v/>
      </c>
      <c r="G7" s="84" t="str">
        <f t="shared" ca="1" si="5"/>
        <v/>
      </c>
      <c r="H7" s="84" t="str">
        <f t="shared" ca="1" si="6"/>
        <v/>
      </c>
      <c r="I7" s="84" t="str">
        <f t="shared" ca="1" si="7"/>
        <v/>
      </c>
      <c r="J7" s="84" t="str">
        <f t="shared" ca="1" si="8"/>
        <v/>
      </c>
      <c r="K7" s="84" t="str">
        <f t="shared" ca="1" si="9"/>
        <v/>
      </c>
      <c r="L7" s="85" t="str">
        <f t="shared" ca="1" si="10"/>
        <v/>
      </c>
      <c r="M7" s="52" t="str">
        <f t="shared" ca="1" si="2"/>
        <v/>
      </c>
    </row>
    <row r="8" spans="1:13" ht="22.5" customHeight="1" x14ac:dyDescent="0.4">
      <c r="B8" s="81">
        <f t="shared" si="1"/>
        <v>5</v>
      </c>
      <c r="C8" s="83" t="str">
        <f t="shared" ca="1" si="3"/>
        <v/>
      </c>
      <c r="D8" s="82" t="str">
        <f t="shared" ca="1" si="0"/>
        <v/>
      </c>
      <c r="E8" s="82" t="str">
        <f t="shared" ca="1" si="4"/>
        <v/>
      </c>
      <c r="F8" s="83" t="str">
        <f ca="1">IF(OR($M8="国保連へ申請",$M8="申請可"),IF(L8&gt;0,'１申請書兼請求書'!$P$10,""),"")</f>
        <v/>
      </c>
      <c r="G8" s="84" t="str">
        <f t="shared" ca="1" si="5"/>
        <v/>
      </c>
      <c r="H8" s="84" t="str">
        <f t="shared" ca="1" si="6"/>
        <v/>
      </c>
      <c r="I8" s="84" t="str">
        <f t="shared" ca="1" si="7"/>
        <v/>
      </c>
      <c r="J8" s="84" t="str">
        <f t="shared" ca="1" si="8"/>
        <v/>
      </c>
      <c r="K8" s="84" t="str">
        <f t="shared" ca="1" si="9"/>
        <v/>
      </c>
      <c r="L8" s="85" t="str">
        <f t="shared" ca="1" si="10"/>
        <v/>
      </c>
      <c r="M8" s="52" t="str">
        <f t="shared" ca="1" si="2"/>
        <v/>
      </c>
    </row>
    <row r="9" spans="1:13" ht="22.5" customHeight="1" x14ac:dyDescent="0.4">
      <c r="B9" s="81">
        <f t="shared" si="1"/>
        <v>6</v>
      </c>
      <c r="C9" s="83" t="str">
        <f t="shared" ca="1" si="3"/>
        <v/>
      </c>
      <c r="D9" s="82" t="str">
        <f t="shared" ca="1" si="0"/>
        <v/>
      </c>
      <c r="E9" s="82" t="str">
        <f t="shared" ca="1" si="4"/>
        <v/>
      </c>
      <c r="F9" s="83" t="str">
        <f ca="1">IF(OR($M9="国保連へ申請",$M9="申請可"),IF(L9&gt;0,'１申請書兼請求書'!$P$10,""),"")</f>
        <v/>
      </c>
      <c r="G9" s="84" t="str">
        <f t="shared" ca="1" si="5"/>
        <v/>
      </c>
      <c r="H9" s="84" t="str">
        <f t="shared" ca="1" si="6"/>
        <v/>
      </c>
      <c r="I9" s="84" t="str">
        <f t="shared" ca="1" si="7"/>
        <v/>
      </c>
      <c r="J9" s="84" t="str">
        <f t="shared" ca="1" si="8"/>
        <v/>
      </c>
      <c r="K9" s="84" t="str">
        <f t="shared" ca="1" si="9"/>
        <v/>
      </c>
      <c r="L9" s="85" t="str">
        <f t="shared" ca="1" si="10"/>
        <v/>
      </c>
      <c r="M9" s="52" t="str">
        <f t="shared" ca="1" si="2"/>
        <v/>
      </c>
    </row>
    <row r="10" spans="1:13" ht="22.5" customHeight="1" x14ac:dyDescent="0.4">
      <c r="B10" s="81">
        <f t="shared" si="1"/>
        <v>7</v>
      </c>
      <c r="C10" s="83" t="str">
        <f t="shared" ca="1" si="3"/>
        <v/>
      </c>
      <c r="D10" s="82" t="str">
        <f t="shared" ca="1" si="0"/>
        <v/>
      </c>
      <c r="E10" s="82" t="str">
        <f t="shared" ca="1" si="4"/>
        <v/>
      </c>
      <c r="F10" s="83" t="str">
        <f ca="1">IF(OR($M10="国保連へ申請",$M10="申請可"),IF(L10&gt;0,'１申請書兼請求書'!$P$10,""),"")</f>
        <v/>
      </c>
      <c r="G10" s="84" t="str">
        <f t="shared" ca="1" si="5"/>
        <v/>
      </c>
      <c r="H10" s="84" t="str">
        <f t="shared" ca="1" si="6"/>
        <v/>
      </c>
      <c r="I10" s="84" t="str">
        <f t="shared" ca="1" si="7"/>
        <v/>
      </c>
      <c r="J10" s="84" t="str">
        <f t="shared" ca="1" si="8"/>
        <v/>
      </c>
      <c r="K10" s="84" t="str">
        <f t="shared" ca="1" si="9"/>
        <v/>
      </c>
      <c r="L10" s="85" t="str">
        <f t="shared" ca="1" si="10"/>
        <v/>
      </c>
      <c r="M10" s="52" t="str">
        <f t="shared" ca="1" si="2"/>
        <v/>
      </c>
    </row>
    <row r="11" spans="1:13" ht="22.5" customHeight="1" x14ac:dyDescent="0.4">
      <c r="B11" s="81">
        <f t="shared" si="1"/>
        <v>8</v>
      </c>
      <c r="C11" s="83" t="str">
        <f t="shared" ca="1" si="3"/>
        <v/>
      </c>
      <c r="D11" s="82" t="str">
        <f t="shared" ca="1" si="0"/>
        <v/>
      </c>
      <c r="E11" s="82" t="str">
        <f t="shared" ca="1" si="4"/>
        <v/>
      </c>
      <c r="F11" s="83" t="str">
        <f ca="1">IF(OR($M11="国保連へ申請",$M11="申請可"),IF(L11&gt;0,'１申請書兼請求書'!$P$10,""),"")</f>
        <v/>
      </c>
      <c r="G11" s="84" t="str">
        <f t="shared" ca="1" si="5"/>
        <v/>
      </c>
      <c r="H11" s="84" t="str">
        <f t="shared" ca="1" si="6"/>
        <v/>
      </c>
      <c r="I11" s="84" t="str">
        <f t="shared" ca="1" si="7"/>
        <v/>
      </c>
      <c r="J11" s="84" t="str">
        <f t="shared" ca="1" si="8"/>
        <v/>
      </c>
      <c r="K11" s="84" t="str">
        <f t="shared" ca="1" si="9"/>
        <v/>
      </c>
      <c r="L11" s="85" t="str">
        <f t="shared" ca="1" si="10"/>
        <v/>
      </c>
      <c r="M11" s="52" t="str">
        <f t="shared" ca="1" si="2"/>
        <v/>
      </c>
    </row>
    <row r="12" spans="1:13" ht="22.5" customHeight="1" x14ac:dyDescent="0.4">
      <c r="B12" s="81">
        <f t="shared" si="1"/>
        <v>9</v>
      </c>
      <c r="C12" s="83" t="str">
        <f t="shared" ca="1" si="3"/>
        <v/>
      </c>
      <c r="D12" s="82" t="str">
        <f t="shared" ca="1" si="0"/>
        <v/>
      </c>
      <c r="E12" s="82" t="str">
        <f t="shared" ca="1" si="4"/>
        <v/>
      </c>
      <c r="F12" s="83" t="str">
        <f ca="1">IF(OR($M12="国保連へ申請",$M12="申請可"),IF(L12&gt;0,'１申請書兼請求書'!$P$10,""),"")</f>
        <v/>
      </c>
      <c r="G12" s="84" t="str">
        <f t="shared" ca="1" si="5"/>
        <v/>
      </c>
      <c r="H12" s="84" t="str">
        <f t="shared" ca="1" si="6"/>
        <v/>
      </c>
      <c r="I12" s="84" t="str">
        <f t="shared" ca="1" si="7"/>
        <v/>
      </c>
      <c r="J12" s="84" t="str">
        <f t="shared" ca="1" si="8"/>
        <v/>
      </c>
      <c r="K12" s="84" t="str">
        <f t="shared" ca="1" si="9"/>
        <v/>
      </c>
      <c r="L12" s="85" t="str">
        <f t="shared" ca="1" si="10"/>
        <v/>
      </c>
      <c r="M12" s="52" t="str">
        <f t="shared" ca="1" si="2"/>
        <v/>
      </c>
    </row>
    <row r="13" spans="1:13" ht="22.5" customHeight="1" x14ac:dyDescent="0.4">
      <c r="B13" s="81">
        <f t="shared" si="1"/>
        <v>10</v>
      </c>
      <c r="C13" s="83" t="str">
        <f t="shared" ca="1" si="3"/>
        <v/>
      </c>
      <c r="D13" s="82" t="str">
        <f t="shared" ca="1" si="0"/>
        <v/>
      </c>
      <c r="E13" s="82" t="str">
        <f t="shared" ca="1" si="4"/>
        <v/>
      </c>
      <c r="F13" s="83" t="str">
        <f ca="1">IF(OR($M13="国保連へ申請",$M13="申請可"),IF(L13&gt;0,'１申請書兼請求書'!$P$10,""),"")</f>
        <v/>
      </c>
      <c r="G13" s="84" t="str">
        <f t="shared" ca="1" si="5"/>
        <v/>
      </c>
      <c r="H13" s="84" t="str">
        <f t="shared" ca="1" si="6"/>
        <v/>
      </c>
      <c r="I13" s="84" t="str">
        <f t="shared" ca="1" si="7"/>
        <v/>
      </c>
      <c r="J13" s="84" t="str">
        <f t="shared" ca="1" si="8"/>
        <v/>
      </c>
      <c r="K13" s="84" t="str">
        <f t="shared" ca="1" si="9"/>
        <v/>
      </c>
      <c r="L13" s="85" t="str">
        <f t="shared" ca="1" si="10"/>
        <v/>
      </c>
      <c r="M13" s="52" t="str">
        <f t="shared" ca="1" si="2"/>
        <v/>
      </c>
    </row>
    <row r="14" spans="1:13" ht="22.5" customHeight="1" x14ac:dyDescent="0.4">
      <c r="B14" s="81">
        <f t="shared" si="1"/>
        <v>11</v>
      </c>
      <c r="C14" s="83" t="str">
        <f t="shared" ca="1" si="3"/>
        <v/>
      </c>
      <c r="D14" s="82" t="str">
        <f t="shared" ca="1" si="0"/>
        <v/>
      </c>
      <c r="E14" s="82" t="str">
        <f t="shared" ca="1" si="4"/>
        <v/>
      </c>
      <c r="F14" s="83" t="str">
        <f ca="1">IF(OR($M14="国保連へ申請",$M14="申請可"),IF(L14&gt;0,'１申請書兼請求書'!$P$10,""),"")</f>
        <v/>
      </c>
      <c r="G14" s="84" t="str">
        <f t="shared" ca="1" si="5"/>
        <v/>
      </c>
      <c r="H14" s="84" t="str">
        <f t="shared" ca="1" si="6"/>
        <v/>
      </c>
      <c r="I14" s="84" t="str">
        <f t="shared" ca="1" si="7"/>
        <v/>
      </c>
      <c r="J14" s="84" t="str">
        <f t="shared" ca="1" si="8"/>
        <v/>
      </c>
      <c r="K14" s="84" t="str">
        <f t="shared" ca="1" si="9"/>
        <v/>
      </c>
      <c r="L14" s="85" t="str">
        <f t="shared" ca="1" si="10"/>
        <v/>
      </c>
      <c r="M14" s="52" t="str">
        <f t="shared" ca="1" si="2"/>
        <v/>
      </c>
    </row>
    <row r="15" spans="1:13" ht="22.5" customHeight="1" x14ac:dyDescent="0.4">
      <c r="B15" s="81">
        <f t="shared" si="1"/>
        <v>12</v>
      </c>
      <c r="C15" s="83" t="str">
        <f t="shared" ca="1" si="3"/>
        <v/>
      </c>
      <c r="D15" s="82" t="str">
        <f t="shared" ca="1" si="0"/>
        <v/>
      </c>
      <c r="E15" s="82" t="str">
        <f t="shared" ca="1" si="4"/>
        <v/>
      </c>
      <c r="F15" s="83" t="str">
        <f ca="1">IF(OR($M15="国保連へ申請",$M15="申請可"),IF(L15&gt;0,'１申請書兼請求書'!$P$10,""),"")</f>
        <v/>
      </c>
      <c r="G15" s="84" t="str">
        <f t="shared" ca="1" si="5"/>
        <v/>
      </c>
      <c r="H15" s="84" t="str">
        <f t="shared" ca="1" si="6"/>
        <v/>
      </c>
      <c r="I15" s="84" t="str">
        <f t="shared" ca="1" si="7"/>
        <v/>
      </c>
      <c r="J15" s="84" t="str">
        <f t="shared" ca="1" si="8"/>
        <v/>
      </c>
      <c r="K15" s="84" t="str">
        <f t="shared" ca="1" si="9"/>
        <v/>
      </c>
      <c r="L15" s="85" t="str">
        <f t="shared" ca="1" si="10"/>
        <v/>
      </c>
      <c r="M15" s="52" t="str">
        <f t="shared" ca="1" si="2"/>
        <v/>
      </c>
    </row>
    <row r="16" spans="1:13" ht="22.5" customHeight="1" x14ac:dyDescent="0.4">
      <c r="B16" s="81">
        <f t="shared" si="1"/>
        <v>13</v>
      </c>
      <c r="C16" s="83" t="str">
        <f t="shared" ca="1" si="3"/>
        <v/>
      </c>
      <c r="D16" s="82" t="str">
        <f t="shared" ca="1" si="0"/>
        <v/>
      </c>
      <c r="E16" s="82" t="str">
        <f t="shared" ca="1" si="4"/>
        <v/>
      </c>
      <c r="F16" s="83" t="str">
        <f ca="1">IF(OR($M16="国保連へ申請",$M16="申請可"),IF(L16&gt;0,'１申請書兼請求書'!$P$10,""),"")</f>
        <v/>
      </c>
      <c r="G16" s="84" t="str">
        <f t="shared" ca="1" si="5"/>
        <v/>
      </c>
      <c r="H16" s="84" t="str">
        <f t="shared" ca="1" si="6"/>
        <v/>
      </c>
      <c r="I16" s="84" t="str">
        <f t="shared" ca="1" si="7"/>
        <v/>
      </c>
      <c r="J16" s="84" t="str">
        <f t="shared" ca="1" si="8"/>
        <v/>
      </c>
      <c r="K16" s="84" t="str">
        <f t="shared" ca="1" si="9"/>
        <v/>
      </c>
      <c r="L16" s="85" t="str">
        <f t="shared" ca="1" si="10"/>
        <v/>
      </c>
      <c r="M16" s="52" t="str">
        <f t="shared" ref="M16:M23" ca="1" si="11">IFERROR(INDIRECT("個票"&amp;$B16&amp;"！$AP$３9"),"")</f>
        <v/>
      </c>
    </row>
    <row r="17" spans="2:13" ht="22.5" customHeight="1" x14ac:dyDescent="0.4">
      <c r="B17" s="81">
        <f t="shared" si="1"/>
        <v>14</v>
      </c>
      <c r="C17" s="83" t="str">
        <f t="shared" ca="1" si="3"/>
        <v/>
      </c>
      <c r="D17" s="82" t="str">
        <f t="shared" ca="1" si="0"/>
        <v/>
      </c>
      <c r="E17" s="82" t="str">
        <f t="shared" ca="1" si="4"/>
        <v/>
      </c>
      <c r="F17" s="83" t="str">
        <f ca="1">IF(OR($M17="国保連へ申請",$M17="申請可"),IF(L17&gt;0,'１申請書兼請求書'!$P$10,""),"")</f>
        <v/>
      </c>
      <c r="G17" s="84" t="str">
        <f t="shared" ca="1" si="5"/>
        <v/>
      </c>
      <c r="H17" s="84" t="str">
        <f t="shared" ca="1" si="6"/>
        <v/>
      </c>
      <c r="I17" s="84" t="str">
        <f t="shared" ca="1" si="7"/>
        <v/>
      </c>
      <c r="J17" s="84" t="str">
        <f t="shared" ca="1" si="8"/>
        <v/>
      </c>
      <c r="K17" s="84" t="str">
        <f t="shared" ca="1" si="9"/>
        <v/>
      </c>
      <c r="L17" s="85" t="str">
        <f t="shared" ca="1" si="10"/>
        <v/>
      </c>
      <c r="M17" s="52" t="str">
        <f t="shared" ca="1" si="11"/>
        <v/>
      </c>
    </row>
    <row r="18" spans="2:13" ht="22.5" customHeight="1" x14ac:dyDescent="0.4">
      <c r="B18" s="81">
        <f t="shared" si="1"/>
        <v>15</v>
      </c>
      <c r="C18" s="83" t="str">
        <f t="shared" ca="1" si="3"/>
        <v/>
      </c>
      <c r="D18" s="82" t="str">
        <f t="shared" ca="1" si="0"/>
        <v/>
      </c>
      <c r="E18" s="82" t="str">
        <f t="shared" ca="1" si="4"/>
        <v/>
      </c>
      <c r="F18" s="83" t="str">
        <f ca="1">IF(OR($M18="国保連へ申請",$M18="申請可"),IF(L18&gt;0,'１申請書兼請求書'!$P$10,""),"")</f>
        <v/>
      </c>
      <c r="G18" s="84" t="str">
        <f t="shared" ca="1" si="5"/>
        <v/>
      </c>
      <c r="H18" s="84" t="str">
        <f t="shared" ca="1" si="6"/>
        <v/>
      </c>
      <c r="I18" s="84" t="str">
        <f t="shared" ca="1" si="7"/>
        <v/>
      </c>
      <c r="J18" s="84" t="str">
        <f t="shared" ca="1" si="8"/>
        <v/>
      </c>
      <c r="K18" s="84" t="str">
        <f t="shared" ca="1" si="9"/>
        <v/>
      </c>
      <c r="L18" s="85" t="str">
        <f t="shared" ca="1" si="10"/>
        <v/>
      </c>
      <c r="M18" s="52" t="str">
        <f t="shared" ca="1" si="11"/>
        <v/>
      </c>
    </row>
    <row r="19" spans="2:13" ht="22.5" customHeight="1" x14ac:dyDescent="0.4">
      <c r="B19" s="81">
        <f t="shared" si="1"/>
        <v>16</v>
      </c>
      <c r="C19" s="83" t="str">
        <f t="shared" ca="1" si="3"/>
        <v/>
      </c>
      <c r="D19" s="82" t="str">
        <f t="shared" ca="1" si="0"/>
        <v/>
      </c>
      <c r="E19" s="82" t="str">
        <f t="shared" ca="1" si="4"/>
        <v/>
      </c>
      <c r="F19" s="83" t="str">
        <f ca="1">IF(OR($M19="国保連へ申請",$M19="申請可"),IF(L19&gt;0,'１申請書兼請求書'!$P$10,""),"")</f>
        <v/>
      </c>
      <c r="G19" s="84" t="str">
        <f t="shared" ca="1" si="5"/>
        <v/>
      </c>
      <c r="H19" s="84" t="str">
        <f t="shared" ca="1" si="6"/>
        <v/>
      </c>
      <c r="I19" s="84" t="str">
        <f t="shared" ca="1" si="7"/>
        <v/>
      </c>
      <c r="J19" s="84" t="str">
        <f t="shared" ca="1" si="8"/>
        <v/>
      </c>
      <c r="K19" s="84" t="str">
        <f t="shared" ca="1" si="9"/>
        <v/>
      </c>
      <c r="L19" s="85" t="str">
        <f t="shared" ca="1" si="10"/>
        <v/>
      </c>
      <c r="M19" s="52" t="str">
        <f t="shared" ca="1" si="11"/>
        <v/>
      </c>
    </row>
    <row r="20" spans="2:13" ht="22.5" customHeight="1" x14ac:dyDescent="0.4">
      <c r="B20" s="81">
        <f t="shared" si="1"/>
        <v>17</v>
      </c>
      <c r="C20" s="83" t="str">
        <f t="shared" ca="1" si="3"/>
        <v/>
      </c>
      <c r="D20" s="82" t="str">
        <f t="shared" ca="1" si="0"/>
        <v/>
      </c>
      <c r="E20" s="82" t="str">
        <f t="shared" ca="1" si="4"/>
        <v/>
      </c>
      <c r="F20" s="83" t="str">
        <f ca="1">IF(OR($M20="国保連へ申請",$M20="申請可"),IF(L20&gt;0,'１申請書兼請求書'!$P$10,""),"")</f>
        <v/>
      </c>
      <c r="G20" s="84" t="str">
        <f t="shared" ca="1" si="5"/>
        <v/>
      </c>
      <c r="H20" s="84" t="str">
        <f t="shared" ca="1" si="6"/>
        <v/>
      </c>
      <c r="I20" s="84" t="str">
        <f t="shared" ca="1" si="7"/>
        <v/>
      </c>
      <c r="J20" s="84" t="str">
        <f t="shared" ca="1" si="8"/>
        <v/>
      </c>
      <c r="K20" s="84" t="str">
        <f t="shared" ca="1" si="9"/>
        <v/>
      </c>
      <c r="L20" s="85" t="str">
        <f t="shared" ca="1" si="10"/>
        <v/>
      </c>
      <c r="M20" s="52" t="str">
        <f t="shared" ca="1" si="11"/>
        <v/>
      </c>
    </row>
    <row r="21" spans="2:13" ht="22.5" customHeight="1" x14ac:dyDescent="0.4">
      <c r="B21" s="81">
        <f t="shared" si="1"/>
        <v>18</v>
      </c>
      <c r="C21" s="83" t="str">
        <f t="shared" ca="1" si="3"/>
        <v/>
      </c>
      <c r="D21" s="82" t="str">
        <f t="shared" ca="1" si="0"/>
        <v/>
      </c>
      <c r="E21" s="82" t="str">
        <f t="shared" ca="1" si="4"/>
        <v/>
      </c>
      <c r="F21" s="83" t="str">
        <f ca="1">IF(OR($M21="国保連へ申請",$M21="申請可"),IF(L21&gt;0,'１申請書兼請求書'!$P$10,""),"")</f>
        <v/>
      </c>
      <c r="G21" s="84" t="str">
        <f t="shared" ca="1" si="5"/>
        <v/>
      </c>
      <c r="H21" s="84" t="str">
        <f t="shared" ca="1" si="6"/>
        <v/>
      </c>
      <c r="I21" s="84" t="str">
        <f t="shared" ca="1" si="7"/>
        <v/>
      </c>
      <c r="J21" s="84" t="str">
        <f t="shared" ca="1" si="8"/>
        <v/>
      </c>
      <c r="K21" s="84" t="str">
        <f t="shared" ca="1" si="9"/>
        <v/>
      </c>
      <c r="L21" s="85" t="str">
        <f t="shared" ca="1" si="10"/>
        <v/>
      </c>
      <c r="M21" s="52" t="str">
        <f t="shared" ca="1" si="11"/>
        <v/>
      </c>
    </row>
    <row r="22" spans="2:13" ht="22.5" customHeight="1" x14ac:dyDescent="0.4">
      <c r="B22" s="81">
        <f t="shared" si="1"/>
        <v>19</v>
      </c>
      <c r="C22" s="83" t="str">
        <f t="shared" ca="1" si="3"/>
        <v/>
      </c>
      <c r="D22" s="82" t="str">
        <f t="shared" ca="1" si="0"/>
        <v/>
      </c>
      <c r="E22" s="82" t="str">
        <f t="shared" ca="1" si="4"/>
        <v/>
      </c>
      <c r="F22" s="83" t="str">
        <f ca="1">IF(OR($M22="国保連へ申請",$M22="申請可"),IF(L22&gt;0,'１申請書兼請求書'!$P$10,""),"")</f>
        <v/>
      </c>
      <c r="G22" s="84" t="str">
        <f t="shared" ca="1" si="5"/>
        <v/>
      </c>
      <c r="H22" s="84" t="str">
        <f t="shared" ca="1" si="6"/>
        <v/>
      </c>
      <c r="I22" s="84" t="str">
        <f t="shared" ca="1" si="7"/>
        <v/>
      </c>
      <c r="J22" s="84" t="str">
        <f t="shared" ca="1" si="8"/>
        <v/>
      </c>
      <c r="K22" s="84" t="str">
        <f t="shared" ca="1" si="9"/>
        <v/>
      </c>
      <c r="L22" s="85" t="str">
        <f t="shared" ca="1" si="10"/>
        <v/>
      </c>
      <c r="M22" s="52" t="str">
        <f t="shared" ca="1" si="11"/>
        <v/>
      </c>
    </row>
    <row r="23" spans="2:13" ht="22.5" customHeight="1" x14ac:dyDescent="0.4">
      <c r="B23" s="81">
        <f t="shared" si="1"/>
        <v>20</v>
      </c>
      <c r="C23" s="83" t="str">
        <f t="shared" ca="1" si="3"/>
        <v/>
      </c>
      <c r="D23" s="82" t="str">
        <f t="shared" ca="1" si="0"/>
        <v/>
      </c>
      <c r="E23" s="82" t="str">
        <f t="shared" ca="1" si="4"/>
        <v/>
      </c>
      <c r="F23" s="83" t="str">
        <f ca="1">IF(OR($M23="国保連へ申請",$M23="申請可"),IF(L23&gt;0,'１申請書兼請求書'!$P$10,""),"")</f>
        <v/>
      </c>
      <c r="G23" s="84" t="str">
        <f t="shared" ca="1" si="5"/>
        <v/>
      </c>
      <c r="H23" s="84" t="str">
        <f t="shared" ca="1" si="6"/>
        <v/>
      </c>
      <c r="I23" s="84" t="str">
        <f t="shared" ca="1" si="7"/>
        <v/>
      </c>
      <c r="J23" s="84" t="str">
        <f t="shared" ca="1" si="8"/>
        <v/>
      </c>
      <c r="K23" s="84" t="str">
        <f t="shared" ca="1" si="9"/>
        <v/>
      </c>
      <c r="L23" s="85" t="str">
        <f t="shared" ca="1" si="10"/>
        <v/>
      </c>
      <c r="M23" s="52" t="str">
        <f t="shared" ca="1" si="11"/>
        <v/>
      </c>
    </row>
  </sheetData>
  <sheetProtection sheet="1" objects="1" scenarios="1"/>
  <phoneticPr fontId="27"/>
  <conditionalFormatting sqref="L1">
    <cfRule type="cellIs" dxfId="0" priority="1" operator="equal">
      <formula>0</formula>
    </cfRule>
  </conditionalFormatting>
  <pageMargins left="0.7" right="0.7" top="0.75" bottom="0.75" header="0.3" footer="0.3"/>
  <pageSetup paperSize="9" scale="56" orientation="portrait" r:id="rId1"/>
  <colBreaks count="1" manualBreakCount="1">
    <brk id="12"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11701-9DED-4231-BBAE-1DA4A9A49E6D}">
  <sheetPr>
    <tabColor theme="4" tint="-0.499984740745262"/>
  </sheetPr>
  <dimension ref="A1:AR68"/>
  <sheetViews>
    <sheetView showGridLines="0" view="pageBreakPreview" zoomScaleNormal="100" zoomScaleSheetLayoutView="100" workbookViewId="0">
      <selection activeCell="M3" sqref="M3:AF3"/>
    </sheetView>
  </sheetViews>
  <sheetFormatPr defaultRowHeight="18.75" x14ac:dyDescent="0.4"/>
  <cols>
    <col min="1" max="1" width="3.5" customWidth="1"/>
    <col min="2" max="4" width="2.125" customWidth="1"/>
    <col min="5" max="8" width="2.5" customWidth="1"/>
    <col min="9" max="25" width="2.125" customWidth="1"/>
    <col min="26" max="26" width="2.5" customWidth="1"/>
    <col min="27" max="89" width="2.125" customWidth="1"/>
  </cols>
  <sheetData>
    <row r="1" spans="1:40" x14ac:dyDescent="0.4">
      <c r="A1" s="43" t="s">
        <v>15</v>
      </c>
    </row>
    <row r="2" spans="1:40" s="42" customFormat="1" ht="19.5" x14ac:dyDescent="0.4">
      <c r="A2" s="41" t="s">
        <v>125</v>
      </c>
    </row>
    <row r="3" spans="1:40" ht="14.25" customHeight="1" x14ac:dyDescent="0.4">
      <c r="A3" s="314" t="s">
        <v>57</v>
      </c>
      <c r="B3" s="316" t="s">
        <v>100</v>
      </c>
      <c r="C3" s="316"/>
      <c r="D3" s="316"/>
      <c r="E3" s="316"/>
      <c r="F3" s="316"/>
      <c r="G3" s="316"/>
      <c r="H3" s="316"/>
      <c r="I3" s="316"/>
      <c r="J3" s="316"/>
      <c r="K3" s="316"/>
      <c r="L3" s="316"/>
      <c r="M3" s="337"/>
      <c r="N3" s="337"/>
      <c r="O3" s="337"/>
      <c r="P3" s="337"/>
      <c r="Q3" s="337"/>
      <c r="R3" s="337"/>
      <c r="S3" s="337"/>
      <c r="T3" s="337"/>
      <c r="U3" s="337"/>
      <c r="V3" s="337"/>
      <c r="W3" s="337"/>
      <c r="X3" s="337"/>
      <c r="Y3" s="337"/>
      <c r="Z3" s="337"/>
      <c r="AA3" s="337"/>
      <c r="AB3" s="337"/>
      <c r="AC3" s="337"/>
      <c r="AD3" s="337"/>
      <c r="AE3" s="337"/>
      <c r="AF3" s="337"/>
      <c r="AG3" s="317" t="s">
        <v>114</v>
      </c>
      <c r="AH3" s="317"/>
      <c r="AI3" s="317"/>
      <c r="AJ3" s="317"/>
      <c r="AK3" s="317"/>
      <c r="AL3" s="317"/>
      <c r="AM3" s="317"/>
      <c r="AN3" s="317"/>
    </row>
    <row r="4" spans="1:40" ht="25.5" customHeight="1" x14ac:dyDescent="0.4">
      <c r="A4" s="314"/>
      <c r="B4" s="315" t="s">
        <v>99</v>
      </c>
      <c r="C4" s="315"/>
      <c r="D4" s="315"/>
      <c r="E4" s="315"/>
      <c r="F4" s="315"/>
      <c r="G4" s="315"/>
      <c r="H4" s="315"/>
      <c r="I4" s="315"/>
      <c r="J4" s="315"/>
      <c r="K4" s="315"/>
      <c r="L4" s="315"/>
      <c r="M4" s="336"/>
      <c r="N4" s="336"/>
      <c r="O4" s="336"/>
      <c r="P4" s="336"/>
      <c r="Q4" s="336"/>
      <c r="R4" s="336"/>
      <c r="S4" s="336"/>
      <c r="T4" s="336"/>
      <c r="U4" s="336"/>
      <c r="V4" s="336"/>
      <c r="W4" s="336"/>
      <c r="X4" s="336"/>
      <c r="Y4" s="336"/>
      <c r="Z4" s="336"/>
      <c r="AA4" s="336"/>
      <c r="AB4" s="336"/>
      <c r="AC4" s="336"/>
      <c r="AD4" s="336"/>
      <c r="AE4" s="336"/>
      <c r="AF4" s="336"/>
      <c r="AG4" s="335"/>
      <c r="AH4" s="335"/>
      <c r="AI4" s="335"/>
      <c r="AJ4" s="335"/>
      <c r="AK4" s="335"/>
      <c r="AL4" s="335"/>
      <c r="AM4" s="335"/>
      <c r="AN4" s="335"/>
    </row>
    <row r="5" spans="1:40" ht="25.5" customHeight="1" x14ac:dyDescent="0.4">
      <c r="A5" s="314"/>
      <c r="B5" s="338" t="s">
        <v>101</v>
      </c>
      <c r="C5" s="338"/>
      <c r="D5" s="338"/>
      <c r="E5" s="338"/>
      <c r="F5" s="338"/>
      <c r="G5" s="338"/>
      <c r="H5" s="338"/>
      <c r="I5" s="338"/>
      <c r="J5" s="338"/>
      <c r="K5" s="338"/>
      <c r="L5" s="338"/>
      <c r="M5" s="353"/>
      <c r="N5" s="353"/>
      <c r="O5" s="353"/>
      <c r="P5" s="353"/>
      <c r="Q5" s="353"/>
      <c r="R5" s="353"/>
      <c r="S5" s="353"/>
      <c r="T5" s="353"/>
      <c r="U5" s="353"/>
      <c r="V5" s="353"/>
      <c r="W5" s="353"/>
      <c r="X5" s="353"/>
      <c r="Y5" s="353"/>
      <c r="Z5" s="353"/>
      <c r="AA5" s="353"/>
      <c r="AB5" s="353"/>
      <c r="AC5" s="352" t="s">
        <v>108</v>
      </c>
      <c r="AD5" s="352"/>
      <c r="AE5" s="345"/>
      <c r="AF5" s="345"/>
      <c r="AG5" s="345"/>
      <c r="AH5" s="33" t="s">
        <v>106</v>
      </c>
      <c r="AI5" s="350" t="s">
        <v>107</v>
      </c>
      <c r="AJ5" s="351"/>
      <c r="AK5" s="351"/>
      <c r="AL5" s="349">
        <f>B35+W35</f>
        <v>0</v>
      </c>
      <c r="AM5" s="349"/>
      <c r="AN5" s="33" t="s">
        <v>105</v>
      </c>
    </row>
    <row r="6" spans="1:40" ht="15" customHeight="1" x14ac:dyDescent="0.4">
      <c r="A6" s="314"/>
      <c r="B6" s="338" t="s">
        <v>102</v>
      </c>
      <c r="C6" s="338"/>
      <c r="D6" s="338"/>
      <c r="E6" s="338"/>
      <c r="F6" s="338"/>
      <c r="G6" s="338"/>
      <c r="H6" s="338"/>
      <c r="I6" s="338"/>
      <c r="J6" s="338"/>
      <c r="K6" s="338"/>
      <c r="L6" s="338"/>
      <c r="M6" s="339" t="s">
        <v>103</v>
      </c>
      <c r="N6" s="340"/>
      <c r="O6" s="341"/>
      <c r="P6" s="341"/>
      <c r="Q6" s="341"/>
      <c r="R6" s="51" t="s">
        <v>104</v>
      </c>
      <c r="S6" s="341"/>
      <c r="T6" s="341"/>
      <c r="U6" s="341"/>
      <c r="V6" s="341"/>
      <c r="W6" s="354"/>
      <c r="X6" s="354"/>
      <c r="Y6" s="354"/>
      <c r="Z6" s="354"/>
      <c r="AA6" s="354"/>
      <c r="AB6" s="354"/>
      <c r="AC6" s="354"/>
      <c r="AD6" s="354"/>
      <c r="AE6" s="354"/>
      <c r="AF6" s="354"/>
      <c r="AG6" s="354"/>
      <c r="AH6" s="354"/>
      <c r="AI6" s="354"/>
      <c r="AJ6" s="354"/>
      <c r="AK6" s="354"/>
      <c r="AL6" s="354"/>
      <c r="AM6" s="354"/>
      <c r="AN6" s="355"/>
    </row>
    <row r="7" spans="1:40" ht="24" customHeight="1" x14ac:dyDescent="0.4">
      <c r="A7" s="314"/>
      <c r="B7" s="338"/>
      <c r="C7" s="338"/>
      <c r="D7" s="338"/>
      <c r="E7" s="338"/>
      <c r="F7" s="338"/>
      <c r="G7" s="338"/>
      <c r="H7" s="338"/>
      <c r="I7" s="338"/>
      <c r="J7" s="338"/>
      <c r="K7" s="338"/>
      <c r="L7" s="338"/>
      <c r="M7" s="346"/>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8"/>
    </row>
    <row r="8" spans="1:40" x14ac:dyDescent="0.4">
      <c r="A8" s="314"/>
      <c r="B8" s="338" t="s">
        <v>109</v>
      </c>
      <c r="C8" s="338"/>
      <c r="D8" s="338"/>
      <c r="E8" s="338"/>
      <c r="F8" s="338"/>
      <c r="G8" s="338"/>
      <c r="H8" s="338"/>
      <c r="I8" s="338"/>
      <c r="J8" s="338"/>
      <c r="K8" s="338"/>
      <c r="L8" s="338"/>
      <c r="M8" s="343" t="s">
        <v>111</v>
      </c>
      <c r="N8" s="343"/>
      <c r="O8" s="343"/>
      <c r="P8" s="343"/>
      <c r="Q8" s="345"/>
      <c r="R8" s="345"/>
      <c r="S8" s="345"/>
      <c r="T8" s="345"/>
      <c r="U8" s="345"/>
      <c r="V8" s="345"/>
      <c r="W8" s="345"/>
      <c r="X8" s="345"/>
      <c r="Y8" s="344" t="s">
        <v>112</v>
      </c>
      <c r="Z8" s="344"/>
      <c r="AA8" s="344"/>
      <c r="AB8" s="344"/>
      <c r="AC8" s="342"/>
      <c r="AD8" s="342"/>
      <c r="AE8" s="342"/>
      <c r="AF8" s="342"/>
      <c r="AG8" s="342"/>
      <c r="AH8" s="342"/>
      <c r="AI8" s="342"/>
      <c r="AJ8" s="342"/>
      <c r="AK8" s="342"/>
      <c r="AL8" s="342"/>
      <c r="AM8" s="342"/>
      <c r="AN8" s="342"/>
    </row>
    <row r="9" spans="1:40" ht="25.5" customHeight="1" x14ac:dyDescent="0.4">
      <c r="A9" s="314"/>
      <c r="B9" s="338" t="s">
        <v>110</v>
      </c>
      <c r="C9" s="338"/>
      <c r="D9" s="338"/>
      <c r="E9" s="338"/>
      <c r="F9" s="338"/>
      <c r="G9" s="338"/>
      <c r="H9" s="338"/>
      <c r="I9" s="338"/>
      <c r="J9" s="338"/>
      <c r="K9" s="338"/>
      <c r="L9" s="338"/>
      <c r="M9" s="342"/>
      <c r="N9" s="342"/>
      <c r="O9" s="342"/>
      <c r="P9" s="342"/>
      <c r="Q9" s="342"/>
      <c r="R9" s="342"/>
      <c r="S9" s="342"/>
      <c r="T9" s="342"/>
      <c r="U9" s="342"/>
      <c r="V9" s="342"/>
      <c r="W9" s="342"/>
      <c r="X9" s="342"/>
      <c r="Y9" s="342"/>
      <c r="Z9" s="342"/>
      <c r="AA9" s="342"/>
      <c r="AB9" s="342"/>
      <c r="AC9" s="342"/>
      <c r="AD9" s="342"/>
      <c r="AE9" s="342"/>
      <c r="AF9" s="342"/>
      <c r="AG9" s="342"/>
      <c r="AH9" s="342"/>
      <c r="AI9" s="342"/>
      <c r="AJ9" s="342"/>
      <c r="AK9" s="342"/>
      <c r="AL9" s="342"/>
      <c r="AM9" s="342"/>
      <c r="AN9" s="342"/>
    </row>
    <row r="11" spans="1:40" ht="19.5" customHeight="1" x14ac:dyDescent="0.45">
      <c r="A11" s="334" t="s">
        <v>59</v>
      </c>
      <c r="B11" s="334"/>
      <c r="C11" s="334"/>
      <c r="D11" s="334"/>
      <c r="E11" s="334"/>
      <c r="F11" s="334"/>
      <c r="G11" s="27"/>
      <c r="H11" s="27"/>
      <c r="I11" s="29"/>
      <c r="J11" s="30"/>
      <c r="K11" s="27"/>
      <c r="L11" s="31"/>
      <c r="M11" s="331" t="s">
        <v>115</v>
      </c>
      <c r="N11" s="332"/>
      <c r="O11" s="332"/>
      <c r="P11" s="332"/>
      <c r="Q11" s="332"/>
      <c r="R11" s="332"/>
      <c r="S11" s="332"/>
      <c r="T11" s="332"/>
      <c r="U11" s="332"/>
      <c r="V11" s="332"/>
      <c r="W11" s="332"/>
      <c r="X11" s="332"/>
      <c r="Y11" s="332"/>
      <c r="Z11" s="332"/>
      <c r="AA11" s="332"/>
      <c r="AB11" s="293"/>
      <c r="AC11" s="294"/>
      <c r="AD11" s="294"/>
      <c r="AE11" s="32"/>
      <c r="AF11" s="32"/>
      <c r="AG11" s="32"/>
      <c r="AH11" s="32"/>
      <c r="AI11" s="32"/>
      <c r="AJ11" s="32"/>
      <c r="AK11" s="32"/>
      <c r="AL11" s="32"/>
      <c r="AM11" s="32"/>
      <c r="AN11" s="32"/>
    </row>
    <row r="12" spans="1:40" s="23" customFormat="1" ht="19.5" x14ac:dyDescent="0.4">
      <c r="A12" s="26"/>
      <c r="B12" s="27"/>
      <c r="C12" s="27"/>
      <c r="D12" s="27"/>
      <c r="E12" s="27"/>
      <c r="F12" s="28"/>
      <c r="G12" s="27"/>
      <c r="H12" s="27"/>
      <c r="I12" s="29"/>
      <c r="J12" s="30"/>
      <c r="K12" s="27"/>
      <c r="L12" s="31"/>
      <c r="M12" s="329" t="s">
        <v>116</v>
      </c>
      <c r="N12" s="330"/>
      <c r="O12" s="330"/>
      <c r="P12" s="330"/>
      <c r="Q12" s="330"/>
      <c r="R12" s="330"/>
      <c r="S12" s="330"/>
      <c r="T12" s="330"/>
      <c r="U12" s="330"/>
      <c r="V12" s="330"/>
      <c r="W12" s="330"/>
      <c r="X12" s="330"/>
      <c r="Y12" s="330"/>
      <c r="Z12" s="330"/>
      <c r="AA12" s="330"/>
      <c r="AB12" s="293"/>
      <c r="AC12" s="294"/>
      <c r="AD12" s="294"/>
      <c r="AE12" s="329" t="s">
        <v>60</v>
      </c>
      <c r="AF12" s="329"/>
      <c r="AG12" s="329"/>
      <c r="AH12" s="333">
        <f>ROUNDDOWN(AJ19/1000,0)*1000</f>
        <v>0</v>
      </c>
      <c r="AI12" s="333"/>
      <c r="AJ12" s="333"/>
      <c r="AK12" s="333"/>
      <c r="AL12" s="333"/>
      <c r="AM12" s="333"/>
      <c r="AN12" s="25" t="s">
        <v>113</v>
      </c>
    </row>
    <row r="13" spans="1:40" x14ac:dyDescent="0.4">
      <c r="A13" s="327"/>
      <c r="B13" s="327"/>
      <c r="C13" s="327"/>
      <c r="D13" s="327"/>
      <c r="E13" s="324" t="s">
        <v>61</v>
      </c>
      <c r="F13" s="325"/>
      <c r="G13" s="325"/>
      <c r="H13" s="326"/>
      <c r="I13" s="327" t="s">
        <v>62</v>
      </c>
      <c r="J13" s="328"/>
      <c r="K13" s="328"/>
      <c r="L13" s="327" t="s">
        <v>63</v>
      </c>
      <c r="M13" s="328"/>
      <c r="N13" s="328"/>
      <c r="O13" s="327" t="s">
        <v>17</v>
      </c>
      <c r="P13" s="328"/>
      <c r="Q13" s="328"/>
      <c r="R13" s="327" t="s">
        <v>18</v>
      </c>
      <c r="S13" s="328"/>
      <c r="T13" s="328"/>
      <c r="U13" s="327" t="s">
        <v>19</v>
      </c>
      <c r="V13" s="328"/>
      <c r="W13" s="328"/>
      <c r="X13" s="327" t="s">
        <v>20</v>
      </c>
      <c r="Y13" s="328"/>
      <c r="Z13" s="328"/>
      <c r="AA13" s="327" t="s">
        <v>21</v>
      </c>
      <c r="AB13" s="328"/>
      <c r="AC13" s="328"/>
      <c r="AD13" s="327" t="s">
        <v>22</v>
      </c>
      <c r="AE13" s="328"/>
      <c r="AF13" s="328"/>
      <c r="AG13" s="327" t="s">
        <v>23</v>
      </c>
      <c r="AH13" s="328"/>
      <c r="AI13" s="328"/>
      <c r="AJ13" s="327" t="s">
        <v>64</v>
      </c>
      <c r="AK13" s="328"/>
      <c r="AL13" s="328"/>
      <c r="AM13" s="328"/>
      <c r="AN13" s="328"/>
    </row>
    <row r="14" spans="1:40" ht="26.25" customHeight="1" x14ac:dyDescent="0.4">
      <c r="A14" s="312" t="s">
        <v>117</v>
      </c>
      <c r="B14" s="313"/>
      <c r="C14" s="313"/>
      <c r="D14" s="313"/>
      <c r="E14" s="313"/>
      <c r="F14" s="313"/>
      <c r="G14" s="313"/>
      <c r="H14" s="313"/>
      <c r="I14" s="293"/>
      <c r="J14" s="294"/>
      <c r="K14" s="294"/>
      <c r="L14" s="293"/>
      <c r="M14" s="294"/>
      <c r="N14" s="294"/>
      <c r="O14" s="293"/>
      <c r="P14" s="294"/>
      <c r="Q14" s="294"/>
      <c r="R14" s="293"/>
      <c r="S14" s="294"/>
      <c r="T14" s="294"/>
      <c r="U14" s="293"/>
      <c r="V14" s="294"/>
      <c r="W14" s="294"/>
      <c r="X14" s="293"/>
      <c r="Y14" s="294"/>
      <c r="Z14" s="294"/>
      <c r="AA14" s="293"/>
      <c r="AB14" s="294"/>
      <c r="AC14" s="294"/>
      <c r="AD14" s="293"/>
      <c r="AE14" s="294"/>
      <c r="AF14" s="294"/>
      <c r="AG14" s="293"/>
      <c r="AH14" s="294"/>
      <c r="AI14" s="294"/>
      <c r="AJ14" s="318"/>
      <c r="AK14" s="319"/>
      <c r="AL14" s="319"/>
      <c r="AM14" s="319"/>
      <c r="AN14" s="319"/>
    </row>
    <row r="15" spans="1:40" x14ac:dyDescent="0.4">
      <c r="A15" s="307" t="s">
        <v>118</v>
      </c>
      <c r="B15" s="307"/>
      <c r="C15" s="307"/>
      <c r="D15" s="307"/>
      <c r="E15" s="320" t="str">
        <f>IF(M5="","",VLOOKUP(M5,B45:AF68,15,FALSE))</f>
        <v/>
      </c>
      <c r="F15" s="321"/>
      <c r="G15" s="322" t="str">
        <f>IF(M5="","",VLOOKUP(M5,B45:AF68,24,FALSE))</f>
        <v/>
      </c>
      <c r="H15" s="323"/>
      <c r="I15" s="298">
        <f>IF($E$15=1625,IF(I14="○",1625,0),IF(I14="○",$E$15*$AE$5,0))</f>
        <v>0</v>
      </c>
      <c r="J15" s="299"/>
      <c r="K15" s="300"/>
      <c r="L15" s="298">
        <f t="shared" ref="L15" si="0">IF($E$15=1625,IF(L14="○",1625,0),IF(L14="○",$E$15*$AE$5,0))</f>
        <v>0</v>
      </c>
      <c r="M15" s="299"/>
      <c r="N15" s="300"/>
      <c r="O15" s="298">
        <f t="shared" ref="O15" si="1">IF($E$15=1625,IF(O14="○",1625,0),IF(O14="○",$E$15*$AE$5,0))</f>
        <v>0</v>
      </c>
      <c r="P15" s="299"/>
      <c r="Q15" s="300"/>
      <c r="R15" s="298">
        <f t="shared" ref="R15" si="2">IF($E$15=1625,IF(R14="○",1625,0),IF(R14="○",$E$15*$AE$5,0))</f>
        <v>0</v>
      </c>
      <c r="S15" s="299"/>
      <c r="T15" s="300"/>
      <c r="U15" s="298">
        <f t="shared" ref="U15" si="3">IF($E$15=1625,IF(U14="○",1625,0),IF(U14="○",$E$15*$AE$5,0))</f>
        <v>0</v>
      </c>
      <c r="V15" s="299"/>
      <c r="W15" s="300"/>
      <c r="X15" s="298">
        <f t="shared" ref="X15" si="4">IF($E$15=1625,IF(X14="○",1625,0),IF(X14="○",$E$15*$AE$5,0))</f>
        <v>0</v>
      </c>
      <c r="Y15" s="299"/>
      <c r="Z15" s="300"/>
      <c r="AA15" s="298">
        <f t="shared" ref="AA15" si="5">IF($E$15=1625,IF(AA14="○",1625,0),IF(AA14="○",$E$15*$AE$5,0))</f>
        <v>0</v>
      </c>
      <c r="AB15" s="299"/>
      <c r="AC15" s="300"/>
      <c r="AD15" s="298">
        <f t="shared" ref="AD15" si="6">IF($E$15=1625,IF(AD14="○",1625,0),IF(AD14="○",$E$15*$AE$5,0))</f>
        <v>0</v>
      </c>
      <c r="AE15" s="299"/>
      <c r="AF15" s="300"/>
      <c r="AG15" s="298">
        <f t="shared" ref="AG15" si="7">IF($E$15=1625,IF(AG14="○",1625,0),IF(AG14="○",$E$15*$AE$5,0))</f>
        <v>0</v>
      </c>
      <c r="AH15" s="299"/>
      <c r="AI15" s="300"/>
      <c r="AJ15" s="295">
        <f>SUM(I15:AI15)</f>
        <v>0</v>
      </c>
      <c r="AK15" s="296"/>
      <c r="AL15" s="296"/>
      <c r="AM15" s="296"/>
      <c r="AN15" s="297"/>
    </row>
    <row r="16" spans="1:40" x14ac:dyDescent="0.4">
      <c r="A16" s="307" t="s">
        <v>119</v>
      </c>
      <c r="B16" s="307"/>
      <c r="C16" s="307"/>
      <c r="D16" s="307"/>
      <c r="E16" s="301" t="str">
        <f>IF(M5="","",VLOOKUP(M5,B45:AF68,18,FALSE))</f>
        <v/>
      </c>
      <c r="F16" s="302"/>
      <c r="G16" s="303" t="str">
        <f>IF(M5="","",VLOOKUP(M5,B45:AF68,24,FALSE))</f>
        <v/>
      </c>
      <c r="H16" s="304"/>
      <c r="I16" s="298">
        <f>IF($AB$11="○",1,0)*IF($E$16=300,IF(I14="○",300,0),IF(I14="○",$E$16*$AE$5,0))</f>
        <v>0</v>
      </c>
      <c r="J16" s="299"/>
      <c r="K16" s="300"/>
      <c r="L16" s="298">
        <f t="shared" ref="L16" si="8">IF($AB$11="○",1,0)*IF($E$16=300,IF(L14="○",300,0),IF(L14="○",$E$16*$AE$5,0))</f>
        <v>0</v>
      </c>
      <c r="M16" s="299"/>
      <c r="N16" s="300"/>
      <c r="O16" s="298">
        <f t="shared" ref="O16" si="9">IF($AB$11="○",1,0)*IF($E$16=300,IF(O14="○",300,0),IF(O14="○",$E$16*$AE$5,0))</f>
        <v>0</v>
      </c>
      <c r="P16" s="299"/>
      <c r="Q16" s="300"/>
      <c r="R16" s="298">
        <f t="shared" ref="R16" si="10">IF($AB$11="○",1,0)*IF($E$16=300,IF(R14="○",300,0),IF(R14="○",$E$16*$AE$5,0))</f>
        <v>0</v>
      </c>
      <c r="S16" s="299"/>
      <c r="T16" s="300"/>
      <c r="U16" s="298">
        <f t="shared" ref="U16" si="11">IF($AB$11="○",1,0)*IF($E$16=300,IF(U14="○",300,0),IF(U14="○",$E$16*$AE$5,0))</f>
        <v>0</v>
      </c>
      <c r="V16" s="299"/>
      <c r="W16" s="300"/>
      <c r="X16" s="298">
        <f t="shared" ref="X16" si="12">IF($AB$11="○",1,0)*IF($E$16=300,IF(X14="○",300,0),IF(X14="○",$E$16*$AE$5,0))</f>
        <v>0</v>
      </c>
      <c r="Y16" s="299"/>
      <c r="Z16" s="300"/>
      <c r="AA16" s="298">
        <f t="shared" ref="AA16" si="13">IF($AB$11="○",1,0)*IF($E$16=300,IF(AA14="○",300,0),IF(AA14="○",$E$16*$AE$5,0))</f>
        <v>0</v>
      </c>
      <c r="AB16" s="299"/>
      <c r="AC16" s="300"/>
      <c r="AD16" s="298">
        <f t="shared" ref="AD16" si="14">IF($AB$11="○",1,0)*IF($E$16=300,IF(AD14="○",300,0),IF(AD14="○",$E$16*$AE$5,0))</f>
        <v>0</v>
      </c>
      <c r="AE16" s="299"/>
      <c r="AF16" s="300"/>
      <c r="AG16" s="298">
        <f t="shared" ref="AG16" si="15">IF($AB$11="○",1,0)*IF($E$16=300,IF(AG14="○",300,0),IF(AG14="○",$E$16*$AE$5,0))</f>
        <v>0</v>
      </c>
      <c r="AH16" s="299"/>
      <c r="AI16" s="300"/>
      <c r="AJ16" s="295">
        <f t="shared" ref="AJ16:AJ19" si="16">SUM(I16:AI16)</f>
        <v>0</v>
      </c>
      <c r="AK16" s="296"/>
      <c r="AL16" s="296"/>
      <c r="AM16" s="296"/>
      <c r="AN16" s="297"/>
    </row>
    <row r="17" spans="1:40" x14ac:dyDescent="0.4">
      <c r="A17" s="307" t="s">
        <v>120</v>
      </c>
      <c r="B17" s="307"/>
      <c r="C17" s="307"/>
      <c r="D17" s="307"/>
      <c r="E17" s="301" t="str">
        <f>IF(M5="","",VLOOKUP(M5,B45:AF68,21,FALSE))</f>
        <v/>
      </c>
      <c r="F17" s="302"/>
      <c r="G17" s="303" t="str">
        <f>IF(M5="","",VLOOKUP(M5,B45:AF68,24,FALSE))</f>
        <v/>
      </c>
      <c r="H17" s="304"/>
      <c r="I17" s="298">
        <f>IF($AB$12="○",1,0)*IF(I14="○",$E$17*$AE$5,0)</f>
        <v>0</v>
      </c>
      <c r="J17" s="299"/>
      <c r="K17" s="300"/>
      <c r="L17" s="298">
        <f t="shared" ref="L17" si="17">IF($AB$12="○",1,0)*IF(L14="○",$E$17*$AE$5,0)</f>
        <v>0</v>
      </c>
      <c r="M17" s="299"/>
      <c r="N17" s="300"/>
      <c r="O17" s="298">
        <f t="shared" ref="O17" si="18">IF($AB$12="○",1,0)*IF(O14="○",$E$17*$AE$5,0)</f>
        <v>0</v>
      </c>
      <c r="P17" s="299"/>
      <c r="Q17" s="300"/>
      <c r="R17" s="298">
        <f t="shared" ref="R17" si="19">IF($AB$12="○",1,0)*IF(R14="○",$E$17*$AE$5,0)</f>
        <v>0</v>
      </c>
      <c r="S17" s="299"/>
      <c r="T17" s="300"/>
      <c r="U17" s="298">
        <f t="shared" ref="U17" si="20">IF($AB$12="○",1,0)*IF(U14="○",$E$17*$AE$5,0)</f>
        <v>0</v>
      </c>
      <c r="V17" s="299"/>
      <c r="W17" s="300"/>
      <c r="X17" s="298">
        <f t="shared" ref="X17" si="21">IF($AB$12="○",1,0)*IF(X14="○",$E$17*$AE$5,0)</f>
        <v>0</v>
      </c>
      <c r="Y17" s="299"/>
      <c r="Z17" s="300"/>
      <c r="AA17" s="298">
        <f t="shared" ref="AA17" si="22">IF($AB$12="○",1,0)*IF(AA14="○",$E$17*$AE$5,0)</f>
        <v>0</v>
      </c>
      <c r="AB17" s="299"/>
      <c r="AC17" s="300"/>
      <c r="AD17" s="298">
        <f t="shared" ref="AD17" si="23">IF($AB$12="○",1,0)*IF(AD14="○",$E$17*$AE$5,0)</f>
        <v>0</v>
      </c>
      <c r="AE17" s="299"/>
      <c r="AF17" s="300"/>
      <c r="AG17" s="298">
        <f t="shared" ref="AG17" si="24">IF($AB$12="○",1,0)*IF(AG14="○",$E$17*$AE$5,0)</f>
        <v>0</v>
      </c>
      <c r="AH17" s="299"/>
      <c r="AI17" s="300"/>
      <c r="AJ17" s="295">
        <f t="shared" si="16"/>
        <v>0</v>
      </c>
      <c r="AK17" s="296"/>
      <c r="AL17" s="296"/>
      <c r="AM17" s="296"/>
      <c r="AN17" s="297"/>
    </row>
    <row r="18" spans="1:40" x14ac:dyDescent="0.4">
      <c r="A18" s="307" t="s">
        <v>65</v>
      </c>
      <c r="B18" s="307"/>
      <c r="C18" s="307"/>
      <c r="D18" s="307"/>
      <c r="E18" s="301" t="str">
        <f>IF(M5="","",VLOOKUP(M5,B45:AF68,29,FALSE))</f>
        <v/>
      </c>
      <c r="F18" s="302"/>
      <c r="G18" s="303" t="s">
        <v>66</v>
      </c>
      <c r="H18" s="308"/>
      <c r="I18" s="298">
        <f>IF(I14="○",$E$18*$AL$5,0)</f>
        <v>0</v>
      </c>
      <c r="J18" s="299"/>
      <c r="K18" s="300"/>
      <c r="L18" s="298">
        <f t="shared" ref="L18" si="25">IF(L14="○",$E$18*$AL$5,0)</f>
        <v>0</v>
      </c>
      <c r="M18" s="299"/>
      <c r="N18" s="300"/>
      <c r="O18" s="298">
        <f t="shared" ref="O18" si="26">IF(O14="○",$E$18*$AL$5,0)</f>
        <v>0</v>
      </c>
      <c r="P18" s="299"/>
      <c r="Q18" s="300"/>
      <c r="R18" s="298">
        <f t="shared" ref="R18" si="27">IF(R14="○",$E$18*$AL$5,0)</f>
        <v>0</v>
      </c>
      <c r="S18" s="299"/>
      <c r="T18" s="300"/>
      <c r="U18" s="298">
        <f t="shared" ref="U18" si="28">IF(U14="○",$E$18*$AL$5,0)</f>
        <v>0</v>
      </c>
      <c r="V18" s="299"/>
      <c r="W18" s="300"/>
      <c r="X18" s="298">
        <f t="shared" ref="X18" si="29">IF(X14="○",$E$18*$AL$5,0)</f>
        <v>0</v>
      </c>
      <c r="Y18" s="299"/>
      <c r="Z18" s="300"/>
      <c r="AA18" s="298">
        <f t="shared" ref="AA18" si="30">IF(AA14="○",$E$18*$AL$5,0)</f>
        <v>0</v>
      </c>
      <c r="AB18" s="299"/>
      <c r="AC18" s="300"/>
      <c r="AD18" s="298">
        <f t="shared" ref="AD18" si="31">IF(AD14="○",$E$18*$AL$5,0)</f>
        <v>0</v>
      </c>
      <c r="AE18" s="299"/>
      <c r="AF18" s="300"/>
      <c r="AG18" s="298">
        <f t="shared" ref="AG18" si="32">IF(AG14="○",$E$18*$AL$5,0)</f>
        <v>0</v>
      </c>
      <c r="AH18" s="299"/>
      <c r="AI18" s="300"/>
      <c r="AJ18" s="295">
        <f t="shared" si="16"/>
        <v>0</v>
      </c>
      <c r="AK18" s="296"/>
      <c r="AL18" s="296"/>
      <c r="AM18" s="296"/>
      <c r="AN18" s="297"/>
    </row>
    <row r="19" spans="1:40" x14ac:dyDescent="0.4">
      <c r="A19" s="307" t="s">
        <v>67</v>
      </c>
      <c r="B19" s="307"/>
      <c r="C19" s="307"/>
      <c r="D19" s="307"/>
      <c r="E19" s="309"/>
      <c r="F19" s="310"/>
      <c r="G19" s="310"/>
      <c r="H19" s="311"/>
      <c r="I19" s="298">
        <f>SUM(I15:K18)</f>
        <v>0</v>
      </c>
      <c r="J19" s="305"/>
      <c r="K19" s="306"/>
      <c r="L19" s="298">
        <f>SUM(L15:N18)</f>
        <v>0</v>
      </c>
      <c r="M19" s="305"/>
      <c r="N19" s="306"/>
      <c r="O19" s="298">
        <f>SUM(O15:Q18)</f>
        <v>0</v>
      </c>
      <c r="P19" s="305"/>
      <c r="Q19" s="306"/>
      <c r="R19" s="298">
        <f>SUM(R15:T18)</f>
        <v>0</v>
      </c>
      <c r="S19" s="305"/>
      <c r="T19" s="306"/>
      <c r="U19" s="298">
        <f>SUM(U15:W18)</f>
        <v>0</v>
      </c>
      <c r="V19" s="305"/>
      <c r="W19" s="306"/>
      <c r="X19" s="298">
        <f>SUM(X15:Z18)</f>
        <v>0</v>
      </c>
      <c r="Y19" s="305"/>
      <c r="Z19" s="306"/>
      <c r="AA19" s="298">
        <f>SUM(AA15:AC18)</f>
        <v>0</v>
      </c>
      <c r="AB19" s="305"/>
      <c r="AC19" s="306"/>
      <c r="AD19" s="298">
        <f>SUM(AD15:AF18)</f>
        <v>0</v>
      </c>
      <c r="AE19" s="305"/>
      <c r="AF19" s="306"/>
      <c r="AG19" s="298">
        <f>SUM(AG15:AI18)</f>
        <v>0</v>
      </c>
      <c r="AH19" s="305"/>
      <c r="AI19" s="306"/>
      <c r="AJ19" s="295">
        <f t="shared" si="16"/>
        <v>0</v>
      </c>
      <c r="AK19" s="296"/>
      <c r="AL19" s="296"/>
      <c r="AM19" s="296"/>
      <c r="AN19" s="297"/>
    </row>
    <row r="21" spans="1:40" s="32" customFormat="1" x14ac:dyDescent="0.4">
      <c r="A21" s="34" t="s">
        <v>122</v>
      </c>
    </row>
    <row r="22" spans="1:40" s="32" customFormat="1" x14ac:dyDescent="0.4">
      <c r="A22" s="32" t="s">
        <v>121</v>
      </c>
    </row>
    <row r="23" spans="1:40" s="32" customFormat="1" ht="18.75" customHeight="1" x14ac:dyDescent="0.4">
      <c r="A23" s="35"/>
      <c r="B23" s="360" t="s">
        <v>68</v>
      </c>
      <c r="C23" s="361"/>
      <c r="D23" s="361"/>
      <c r="E23" s="362" t="s">
        <v>69</v>
      </c>
      <c r="F23" s="361"/>
      <c r="G23" s="361"/>
      <c r="H23" s="363" t="s">
        <v>70</v>
      </c>
      <c r="I23" s="364"/>
      <c r="J23" s="364"/>
      <c r="K23" s="365" t="s">
        <v>71</v>
      </c>
      <c r="L23" s="366"/>
      <c r="M23" s="366"/>
      <c r="N23" s="366"/>
      <c r="O23" s="366"/>
      <c r="P23" s="366"/>
      <c r="Q23" s="366"/>
      <c r="R23" s="366"/>
      <c r="S23" s="367"/>
      <c r="U23" s="344"/>
      <c r="V23" s="344"/>
      <c r="W23" s="360" t="s">
        <v>68</v>
      </c>
      <c r="X23" s="361"/>
      <c r="Y23" s="361"/>
      <c r="Z23" s="362" t="s">
        <v>69</v>
      </c>
      <c r="AA23" s="361"/>
      <c r="AB23" s="361"/>
      <c r="AC23" s="363" t="s">
        <v>70</v>
      </c>
      <c r="AD23" s="364"/>
      <c r="AE23" s="364"/>
      <c r="AF23" s="365" t="s">
        <v>71</v>
      </c>
      <c r="AG23" s="366"/>
      <c r="AH23" s="366"/>
      <c r="AI23" s="366"/>
      <c r="AJ23" s="366"/>
      <c r="AK23" s="366"/>
      <c r="AL23" s="366"/>
      <c r="AM23" s="366"/>
      <c r="AN23" s="367"/>
    </row>
    <row r="24" spans="1:40" s="32" customFormat="1" x14ac:dyDescent="0.4">
      <c r="A24" s="36" t="s">
        <v>72</v>
      </c>
      <c r="B24" s="360" t="s">
        <v>73</v>
      </c>
      <c r="C24" s="368"/>
      <c r="D24" s="368"/>
      <c r="E24" s="48">
        <v>5</v>
      </c>
      <c r="F24" s="49">
        <v>0</v>
      </c>
      <c r="G24" s="50">
        <v>0</v>
      </c>
      <c r="H24" s="363" t="s">
        <v>74</v>
      </c>
      <c r="I24" s="364"/>
      <c r="J24" s="364"/>
      <c r="K24" s="369"/>
      <c r="L24" s="370"/>
      <c r="M24" s="371">
        <v>1</v>
      </c>
      <c r="N24" s="372"/>
      <c r="O24" s="37" t="s">
        <v>75</v>
      </c>
      <c r="P24" s="369">
        <v>2</v>
      </c>
      <c r="Q24" s="370"/>
      <c r="R24" s="371">
        <v>3</v>
      </c>
      <c r="S24" s="372"/>
      <c r="U24" s="362" t="s">
        <v>72</v>
      </c>
      <c r="V24" s="362"/>
      <c r="W24" s="360" t="s">
        <v>73</v>
      </c>
      <c r="X24" s="368"/>
      <c r="Y24" s="368"/>
      <c r="Z24" s="48">
        <v>5</v>
      </c>
      <c r="AA24" s="49">
        <v>0</v>
      </c>
      <c r="AB24" s="50">
        <v>0</v>
      </c>
      <c r="AC24" s="363" t="s">
        <v>76</v>
      </c>
      <c r="AD24" s="364"/>
      <c r="AE24" s="364"/>
      <c r="AF24" s="369"/>
      <c r="AG24" s="370"/>
      <c r="AH24" s="371"/>
      <c r="AI24" s="372"/>
      <c r="AJ24" s="37" t="s">
        <v>75</v>
      </c>
      <c r="AK24" s="369">
        <v>4</v>
      </c>
      <c r="AL24" s="370"/>
      <c r="AM24" s="371">
        <v>5</v>
      </c>
      <c r="AN24" s="372"/>
    </row>
    <row r="25" spans="1:40" s="32" customFormat="1" x14ac:dyDescent="0.4">
      <c r="A25" s="44">
        <v>1</v>
      </c>
      <c r="B25" s="383"/>
      <c r="C25" s="384"/>
      <c r="D25" s="384"/>
      <c r="E25" s="88"/>
      <c r="F25" s="89"/>
      <c r="G25" s="90"/>
      <c r="H25" s="356"/>
      <c r="I25" s="357"/>
      <c r="J25" s="357"/>
      <c r="K25" s="358"/>
      <c r="L25" s="359"/>
      <c r="M25" s="377"/>
      <c r="N25" s="378"/>
      <c r="O25" s="38" t="s">
        <v>75</v>
      </c>
      <c r="P25" s="358"/>
      <c r="Q25" s="359"/>
      <c r="R25" s="377"/>
      <c r="S25" s="378"/>
      <c r="U25" s="394">
        <v>11</v>
      </c>
      <c r="V25" s="394"/>
      <c r="W25" s="385"/>
      <c r="X25" s="384"/>
      <c r="Y25" s="384"/>
      <c r="Z25" s="97"/>
      <c r="AA25" s="89"/>
      <c r="AB25" s="90"/>
      <c r="AC25" s="356"/>
      <c r="AD25" s="357"/>
      <c r="AE25" s="357"/>
      <c r="AF25" s="358"/>
      <c r="AG25" s="359"/>
      <c r="AH25" s="377"/>
      <c r="AI25" s="378"/>
      <c r="AJ25" s="38" t="s">
        <v>75</v>
      </c>
      <c r="AK25" s="358"/>
      <c r="AL25" s="359"/>
      <c r="AM25" s="377"/>
      <c r="AN25" s="378"/>
    </row>
    <row r="26" spans="1:40" s="32" customFormat="1" x14ac:dyDescent="0.4">
      <c r="A26" s="45">
        <v>2</v>
      </c>
      <c r="B26" s="379"/>
      <c r="C26" s="380"/>
      <c r="D26" s="380"/>
      <c r="E26" s="91"/>
      <c r="F26" s="92"/>
      <c r="G26" s="93"/>
      <c r="H26" s="373"/>
      <c r="I26" s="374"/>
      <c r="J26" s="374"/>
      <c r="K26" s="375"/>
      <c r="L26" s="376"/>
      <c r="M26" s="381"/>
      <c r="N26" s="382"/>
      <c r="O26" s="39" t="s">
        <v>75</v>
      </c>
      <c r="P26" s="375"/>
      <c r="Q26" s="376"/>
      <c r="R26" s="381"/>
      <c r="S26" s="382"/>
      <c r="U26" s="386">
        <v>12</v>
      </c>
      <c r="V26" s="386"/>
      <c r="W26" s="379"/>
      <c r="X26" s="380"/>
      <c r="Y26" s="380"/>
      <c r="Z26" s="91"/>
      <c r="AA26" s="92"/>
      <c r="AB26" s="93"/>
      <c r="AC26" s="373"/>
      <c r="AD26" s="374"/>
      <c r="AE26" s="374"/>
      <c r="AF26" s="375"/>
      <c r="AG26" s="376"/>
      <c r="AH26" s="381"/>
      <c r="AI26" s="382"/>
      <c r="AJ26" s="39" t="s">
        <v>75</v>
      </c>
      <c r="AK26" s="375"/>
      <c r="AL26" s="376"/>
      <c r="AM26" s="381"/>
      <c r="AN26" s="382"/>
    </row>
    <row r="27" spans="1:40" s="32" customFormat="1" x14ac:dyDescent="0.4">
      <c r="A27" s="45">
        <v>3</v>
      </c>
      <c r="B27" s="379"/>
      <c r="C27" s="380"/>
      <c r="D27" s="380"/>
      <c r="E27" s="91"/>
      <c r="F27" s="92"/>
      <c r="G27" s="93"/>
      <c r="H27" s="373"/>
      <c r="I27" s="374"/>
      <c r="J27" s="374"/>
      <c r="K27" s="375"/>
      <c r="L27" s="376"/>
      <c r="M27" s="381"/>
      <c r="N27" s="382"/>
      <c r="O27" s="39" t="s">
        <v>75</v>
      </c>
      <c r="P27" s="375"/>
      <c r="Q27" s="376"/>
      <c r="R27" s="381"/>
      <c r="S27" s="382"/>
      <c r="U27" s="386">
        <v>13</v>
      </c>
      <c r="V27" s="386"/>
      <c r="W27" s="379"/>
      <c r="X27" s="380"/>
      <c r="Y27" s="380"/>
      <c r="Z27" s="91"/>
      <c r="AA27" s="92"/>
      <c r="AB27" s="93"/>
      <c r="AC27" s="373"/>
      <c r="AD27" s="374"/>
      <c r="AE27" s="374"/>
      <c r="AF27" s="375"/>
      <c r="AG27" s="376"/>
      <c r="AH27" s="381"/>
      <c r="AI27" s="382"/>
      <c r="AJ27" s="39" t="s">
        <v>75</v>
      </c>
      <c r="AK27" s="375"/>
      <c r="AL27" s="376"/>
      <c r="AM27" s="381"/>
      <c r="AN27" s="382"/>
    </row>
    <row r="28" spans="1:40" s="32" customFormat="1" x14ac:dyDescent="0.4">
      <c r="A28" s="45">
        <v>4</v>
      </c>
      <c r="B28" s="379"/>
      <c r="C28" s="380"/>
      <c r="D28" s="380"/>
      <c r="E28" s="91"/>
      <c r="F28" s="92"/>
      <c r="G28" s="93"/>
      <c r="H28" s="373"/>
      <c r="I28" s="374"/>
      <c r="J28" s="374"/>
      <c r="K28" s="375"/>
      <c r="L28" s="376"/>
      <c r="M28" s="381"/>
      <c r="N28" s="382"/>
      <c r="O28" s="39" t="s">
        <v>75</v>
      </c>
      <c r="P28" s="375"/>
      <c r="Q28" s="376"/>
      <c r="R28" s="381"/>
      <c r="S28" s="382"/>
      <c r="U28" s="386">
        <v>14</v>
      </c>
      <c r="V28" s="386"/>
      <c r="W28" s="379"/>
      <c r="X28" s="380"/>
      <c r="Y28" s="380"/>
      <c r="Z28" s="91"/>
      <c r="AA28" s="92"/>
      <c r="AB28" s="93"/>
      <c r="AC28" s="373"/>
      <c r="AD28" s="374"/>
      <c r="AE28" s="374"/>
      <c r="AF28" s="375"/>
      <c r="AG28" s="376"/>
      <c r="AH28" s="381"/>
      <c r="AI28" s="382"/>
      <c r="AJ28" s="39" t="s">
        <v>75</v>
      </c>
      <c r="AK28" s="375"/>
      <c r="AL28" s="376"/>
      <c r="AM28" s="381"/>
      <c r="AN28" s="382"/>
    </row>
    <row r="29" spans="1:40" s="32" customFormat="1" x14ac:dyDescent="0.4">
      <c r="A29" s="45">
        <v>5</v>
      </c>
      <c r="B29" s="379"/>
      <c r="C29" s="380"/>
      <c r="D29" s="380"/>
      <c r="E29" s="91"/>
      <c r="F29" s="92"/>
      <c r="G29" s="93"/>
      <c r="H29" s="373"/>
      <c r="I29" s="374"/>
      <c r="J29" s="374"/>
      <c r="K29" s="375"/>
      <c r="L29" s="376"/>
      <c r="M29" s="381"/>
      <c r="N29" s="382"/>
      <c r="O29" s="39" t="s">
        <v>75</v>
      </c>
      <c r="P29" s="375"/>
      <c r="Q29" s="376"/>
      <c r="R29" s="381"/>
      <c r="S29" s="382"/>
      <c r="U29" s="386">
        <v>15</v>
      </c>
      <c r="V29" s="386"/>
      <c r="W29" s="379"/>
      <c r="X29" s="380"/>
      <c r="Y29" s="380"/>
      <c r="Z29" s="91"/>
      <c r="AA29" s="92"/>
      <c r="AB29" s="93"/>
      <c r="AC29" s="373"/>
      <c r="AD29" s="374"/>
      <c r="AE29" s="374"/>
      <c r="AF29" s="375"/>
      <c r="AG29" s="376"/>
      <c r="AH29" s="381"/>
      <c r="AI29" s="382"/>
      <c r="AJ29" s="39" t="s">
        <v>75</v>
      </c>
      <c r="AK29" s="375"/>
      <c r="AL29" s="376"/>
      <c r="AM29" s="381"/>
      <c r="AN29" s="382"/>
    </row>
    <row r="30" spans="1:40" s="32" customFormat="1" x14ac:dyDescent="0.4">
      <c r="A30" s="45">
        <v>6</v>
      </c>
      <c r="B30" s="379"/>
      <c r="C30" s="380"/>
      <c r="D30" s="380"/>
      <c r="E30" s="91"/>
      <c r="F30" s="92"/>
      <c r="G30" s="93"/>
      <c r="H30" s="373"/>
      <c r="I30" s="374"/>
      <c r="J30" s="374"/>
      <c r="K30" s="375"/>
      <c r="L30" s="376"/>
      <c r="M30" s="381"/>
      <c r="N30" s="382"/>
      <c r="O30" s="39" t="s">
        <v>75</v>
      </c>
      <c r="P30" s="375"/>
      <c r="Q30" s="376"/>
      <c r="R30" s="381"/>
      <c r="S30" s="382"/>
      <c r="U30" s="386">
        <v>16</v>
      </c>
      <c r="V30" s="386"/>
      <c r="W30" s="379"/>
      <c r="X30" s="380"/>
      <c r="Y30" s="380"/>
      <c r="Z30" s="91"/>
      <c r="AA30" s="92"/>
      <c r="AB30" s="93"/>
      <c r="AC30" s="373"/>
      <c r="AD30" s="374"/>
      <c r="AE30" s="374"/>
      <c r="AF30" s="375"/>
      <c r="AG30" s="376"/>
      <c r="AH30" s="381"/>
      <c r="AI30" s="382"/>
      <c r="AJ30" s="39" t="s">
        <v>75</v>
      </c>
      <c r="AK30" s="375"/>
      <c r="AL30" s="376"/>
      <c r="AM30" s="381"/>
      <c r="AN30" s="382"/>
    </row>
    <row r="31" spans="1:40" s="32" customFormat="1" x14ac:dyDescent="0.4">
      <c r="A31" s="45">
        <v>7</v>
      </c>
      <c r="B31" s="379"/>
      <c r="C31" s="380"/>
      <c r="D31" s="380"/>
      <c r="E31" s="91"/>
      <c r="F31" s="92"/>
      <c r="G31" s="93"/>
      <c r="H31" s="373"/>
      <c r="I31" s="374"/>
      <c r="J31" s="374"/>
      <c r="K31" s="375"/>
      <c r="L31" s="376"/>
      <c r="M31" s="381"/>
      <c r="N31" s="382"/>
      <c r="O31" s="39" t="s">
        <v>75</v>
      </c>
      <c r="P31" s="375"/>
      <c r="Q31" s="376"/>
      <c r="R31" s="381"/>
      <c r="S31" s="382"/>
      <c r="U31" s="386">
        <v>17</v>
      </c>
      <c r="V31" s="386"/>
      <c r="W31" s="379"/>
      <c r="X31" s="380"/>
      <c r="Y31" s="380"/>
      <c r="Z31" s="91"/>
      <c r="AA31" s="92"/>
      <c r="AB31" s="93"/>
      <c r="AC31" s="373"/>
      <c r="AD31" s="374"/>
      <c r="AE31" s="374"/>
      <c r="AF31" s="375"/>
      <c r="AG31" s="376"/>
      <c r="AH31" s="381"/>
      <c r="AI31" s="382"/>
      <c r="AJ31" s="39" t="s">
        <v>75</v>
      </c>
      <c r="AK31" s="375"/>
      <c r="AL31" s="376"/>
      <c r="AM31" s="381"/>
      <c r="AN31" s="382"/>
    </row>
    <row r="32" spans="1:40" s="32" customFormat="1" x14ac:dyDescent="0.4">
      <c r="A32" s="45">
        <v>8</v>
      </c>
      <c r="B32" s="379"/>
      <c r="C32" s="380"/>
      <c r="D32" s="380"/>
      <c r="E32" s="91"/>
      <c r="F32" s="92"/>
      <c r="G32" s="93"/>
      <c r="H32" s="373"/>
      <c r="I32" s="374"/>
      <c r="J32" s="374"/>
      <c r="K32" s="375"/>
      <c r="L32" s="376"/>
      <c r="M32" s="381"/>
      <c r="N32" s="382"/>
      <c r="O32" s="39" t="s">
        <v>75</v>
      </c>
      <c r="P32" s="375"/>
      <c r="Q32" s="376"/>
      <c r="R32" s="381"/>
      <c r="S32" s="382"/>
      <c r="U32" s="386">
        <v>18</v>
      </c>
      <c r="V32" s="386"/>
      <c r="W32" s="379"/>
      <c r="X32" s="380"/>
      <c r="Y32" s="380"/>
      <c r="Z32" s="91"/>
      <c r="AA32" s="92"/>
      <c r="AB32" s="93"/>
      <c r="AC32" s="373"/>
      <c r="AD32" s="374"/>
      <c r="AE32" s="374"/>
      <c r="AF32" s="375"/>
      <c r="AG32" s="376"/>
      <c r="AH32" s="381"/>
      <c r="AI32" s="382"/>
      <c r="AJ32" s="39" t="s">
        <v>75</v>
      </c>
      <c r="AK32" s="375"/>
      <c r="AL32" s="376"/>
      <c r="AM32" s="381"/>
      <c r="AN32" s="382"/>
    </row>
    <row r="33" spans="1:44" s="32" customFormat="1" x14ac:dyDescent="0.4">
      <c r="A33" s="45">
        <v>9</v>
      </c>
      <c r="B33" s="379"/>
      <c r="C33" s="380"/>
      <c r="D33" s="380"/>
      <c r="E33" s="91"/>
      <c r="F33" s="92"/>
      <c r="G33" s="93"/>
      <c r="H33" s="373"/>
      <c r="I33" s="374"/>
      <c r="J33" s="374"/>
      <c r="K33" s="375"/>
      <c r="L33" s="376"/>
      <c r="M33" s="381"/>
      <c r="N33" s="382"/>
      <c r="O33" s="39" t="s">
        <v>75</v>
      </c>
      <c r="P33" s="375"/>
      <c r="Q33" s="376"/>
      <c r="R33" s="381"/>
      <c r="S33" s="382"/>
      <c r="U33" s="386">
        <v>19</v>
      </c>
      <c r="V33" s="386"/>
      <c r="W33" s="393"/>
      <c r="X33" s="380"/>
      <c r="Y33" s="380"/>
      <c r="Z33" s="91"/>
      <c r="AA33" s="92"/>
      <c r="AB33" s="93"/>
      <c r="AC33" s="373"/>
      <c r="AD33" s="374"/>
      <c r="AE33" s="374"/>
      <c r="AF33" s="375"/>
      <c r="AG33" s="376"/>
      <c r="AH33" s="381"/>
      <c r="AI33" s="382"/>
      <c r="AJ33" s="39" t="s">
        <v>75</v>
      </c>
      <c r="AK33" s="375"/>
      <c r="AL33" s="376"/>
      <c r="AM33" s="381"/>
      <c r="AN33" s="382"/>
    </row>
    <row r="34" spans="1:44" s="32" customFormat="1" x14ac:dyDescent="0.4">
      <c r="A34" s="46">
        <v>10</v>
      </c>
      <c r="B34" s="406"/>
      <c r="C34" s="407"/>
      <c r="D34" s="407"/>
      <c r="E34" s="94"/>
      <c r="F34" s="95"/>
      <c r="G34" s="96"/>
      <c r="H34" s="387"/>
      <c r="I34" s="388"/>
      <c r="J34" s="388"/>
      <c r="K34" s="389"/>
      <c r="L34" s="390"/>
      <c r="M34" s="391"/>
      <c r="N34" s="392"/>
      <c r="O34" s="40" t="s">
        <v>75</v>
      </c>
      <c r="P34" s="389"/>
      <c r="Q34" s="390"/>
      <c r="R34" s="391"/>
      <c r="S34" s="392"/>
      <c r="U34" s="396">
        <v>20</v>
      </c>
      <c r="V34" s="396"/>
      <c r="W34" s="408"/>
      <c r="X34" s="407"/>
      <c r="Y34" s="407"/>
      <c r="Z34" s="94"/>
      <c r="AA34" s="95"/>
      <c r="AB34" s="96"/>
      <c r="AC34" s="387"/>
      <c r="AD34" s="388"/>
      <c r="AE34" s="388"/>
      <c r="AF34" s="389"/>
      <c r="AG34" s="390"/>
      <c r="AH34" s="391"/>
      <c r="AI34" s="392"/>
      <c r="AJ34" s="40" t="s">
        <v>75</v>
      </c>
      <c r="AK34" s="389"/>
      <c r="AL34" s="390"/>
      <c r="AM34" s="391"/>
      <c r="AN34" s="392"/>
    </row>
    <row r="35" spans="1:44" s="32" customFormat="1" ht="15.75" hidden="1" customHeight="1" x14ac:dyDescent="0.4">
      <c r="B35" s="354">
        <f>COUNTA(B25:D34)</f>
        <v>0</v>
      </c>
      <c r="C35" s="354"/>
      <c r="D35" s="354"/>
      <c r="W35" s="354">
        <f>COUNTA(W25:Y34)</f>
        <v>0</v>
      </c>
      <c r="X35" s="354"/>
      <c r="Y35" s="354"/>
    </row>
    <row r="36" spans="1:44" s="32" customFormat="1" ht="15.75" customHeight="1" x14ac:dyDescent="0.4"/>
    <row r="37" spans="1:44" s="32" customFormat="1" ht="15.75" customHeight="1" thickBot="1" x14ac:dyDescent="0.45"/>
    <row r="38" spans="1:44" s="32" customFormat="1" ht="26.25" customHeight="1" x14ac:dyDescent="0.4">
      <c r="A38" s="403" t="s">
        <v>77</v>
      </c>
      <c r="B38" s="404"/>
      <c r="C38" s="404"/>
      <c r="D38" s="404"/>
      <c r="E38" s="404"/>
      <c r="F38" s="404"/>
      <c r="G38" s="404"/>
      <c r="H38" s="404"/>
      <c r="I38" s="404"/>
      <c r="J38" s="404"/>
      <c r="K38" s="404"/>
      <c r="L38" s="404"/>
      <c r="M38" s="404"/>
      <c r="N38" s="404"/>
      <c r="O38" s="404"/>
      <c r="P38" s="404"/>
      <c r="Q38" s="404"/>
      <c r="R38" s="404"/>
      <c r="S38" s="404"/>
      <c r="T38" s="404"/>
      <c r="U38" s="404"/>
      <c r="V38" s="404"/>
      <c r="W38" s="404"/>
      <c r="X38" s="404"/>
      <c r="Y38" s="404"/>
      <c r="Z38" s="404"/>
      <c r="AA38" s="404"/>
      <c r="AB38" s="404"/>
      <c r="AC38" s="404"/>
      <c r="AD38" s="404"/>
      <c r="AE38" s="404"/>
      <c r="AF38" s="404"/>
      <c r="AG38" s="404"/>
      <c r="AH38" s="404"/>
      <c r="AI38" s="404"/>
      <c r="AJ38" s="404"/>
      <c r="AK38" s="404"/>
      <c r="AL38" s="404"/>
      <c r="AM38" s="404"/>
      <c r="AN38" s="405"/>
      <c r="AQ38" s="47" t="str">
        <f>IF(COUNTIF(A39:A41,"○")=3,"申請可","NG")</f>
        <v>NG</v>
      </c>
    </row>
    <row r="39" spans="1:44" s="32" customFormat="1" ht="26.25" customHeight="1" x14ac:dyDescent="0.4">
      <c r="A39" s="98"/>
      <c r="B39" s="401" t="s">
        <v>123</v>
      </c>
      <c r="C39" s="401"/>
      <c r="D39" s="401"/>
      <c r="E39" s="401"/>
      <c r="F39" s="401"/>
      <c r="G39" s="401"/>
      <c r="H39" s="401"/>
      <c r="I39" s="401"/>
      <c r="J39" s="401"/>
      <c r="K39" s="401"/>
      <c r="L39" s="401"/>
      <c r="M39" s="401"/>
      <c r="N39" s="401"/>
      <c r="O39" s="401"/>
      <c r="P39" s="401"/>
      <c r="Q39" s="401"/>
      <c r="R39" s="401"/>
      <c r="S39" s="401"/>
      <c r="T39" s="401"/>
      <c r="U39" s="401"/>
      <c r="V39" s="401"/>
      <c r="W39" s="401"/>
      <c r="X39" s="401"/>
      <c r="Y39" s="401"/>
      <c r="Z39" s="401"/>
      <c r="AA39" s="401"/>
      <c r="AB39" s="401"/>
      <c r="AC39" s="401"/>
      <c r="AD39" s="401"/>
      <c r="AE39" s="401"/>
      <c r="AF39" s="401"/>
      <c r="AG39" s="401"/>
      <c r="AH39" s="401"/>
      <c r="AI39" s="401"/>
      <c r="AJ39" s="401"/>
      <c r="AK39" s="401"/>
      <c r="AL39" s="401"/>
      <c r="AM39" s="401"/>
      <c r="AN39" s="402"/>
    </row>
    <row r="40" spans="1:44" s="32" customFormat="1" ht="26.25" customHeight="1" x14ac:dyDescent="0.4">
      <c r="A40" s="98"/>
      <c r="B40" s="399" t="s">
        <v>124</v>
      </c>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399"/>
      <c r="AI40" s="399"/>
      <c r="AJ40" s="399"/>
      <c r="AK40" s="399"/>
      <c r="AL40" s="399"/>
      <c r="AM40" s="399"/>
      <c r="AN40" s="400"/>
    </row>
    <row r="41" spans="1:44" s="32" customFormat="1" ht="26.25" customHeight="1" thickBot="1" x14ac:dyDescent="0.45">
      <c r="A41" s="99"/>
      <c r="B41" s="397" t="s">
        <v>78</v>
      </c>
      <c r="C41" s="397"/>
      <c r="D41" s="397"/>
      <c r="E41" s="397"/>
      <c r="F41" s="397"/>
      <c r="G41" s="397"/>
      <c r="H41" s="397"/>
      <c r="I41" s="397"/>
      <c r="J41" s="397"/>
      <c r="K41" s="397"/>
      <c r="L41" s="397"/>
      <c r="M41" s="397"/>
      <c r="N41" s="397"/>
      <c r="O41" s="397"/>
      <c r="P41" s="397"/>
      <c r="Q41" s="397"/>
      <c r="R41" s="397"/>
      <c r="S41" s="397"/>
      <c r="T41" s="397"/>
      <c r="U41" s="397"/>
      <c r="V41" s="397"/>
      <c r="W41" s="397"/>
      <c r="X41" s="397"/>
      <c r="Y41" s="397"/>
      <c r="Z41" s="397"/>
      <c r="AA41" s="397"/>
      <c r="AB41" s="397"/>
      <c r="AC41" s="397"/>
      <c r="AD41" s="397"/>
      <c r="AE41" s="397"/>
      <c r="AF41" s="397"/>
      <c r="AG41" s="397"/>
      <c r="AH41" s="397"/>
      <c r="AI41" s="397"/>
      <c r="AJ41" s="397"/>
      <c r="AK41" s="397"/>
      <c r="AL41" s="397"/>
      <c r="AM41" s="397"/>
      <c r="AN41" s="398"/>
    </row>
    <row r="42" spans="1:44" s="32" customFormat="1" x14ac:dyDescent="0.4"/>
    <row r="44" spans="1:44" x14ac:dyDescent="0.4">
      <c r="P44" t="s">
        <v>126</v>
      </c>
      <c r="S44" t="s">
        <v>24</v>
      </c>
      <c r="V44" t="s">
        <v>127</v>
      </c>
      <c r="AD44" t="s">
        <v>128</v>
      </c>
      <c r="AR44" s="87"/>
    </row>
    <row r="45" spans="1:44" x14ac:dyDescent="0.4">
      <c r="A45">
        <v>1</v>
      </c>
      <c r="B45" t="s">
        <v>129</v>
      </c>
      <c r="P45" s="395">
        <v>1625</v>
      </c>
      <c r="Q45" s="395"/>
      <c r="R45" s="395"/>
      <c r="S45" s="395">
        <v>300</v>
      </c>
      <c r="T45" s="395"/>
      <c r="U45" s="395"/>
      <c r="V45" s="395">
        <v>0</v>
      </c>
      <c r="W45" s="395"/>
      <c r="X45" s="395"/>
      <c r="Y45" t="s">
        <v>130</v>
      </c>
      <c r="AD45" s="395">
        <v>165</v>
      </c>
      <c r="AE45" s="395"/>
      <c r="AF45" s="395"/>
      <c r="AR45" s="87"/>
    </row>
    <row r="46" spans="1:44" x14ac:dyDescent="0.4">
      <c r="A46">
        <v>2</v>
      </c>
      <c r="B46" t="s">
        <v>79</v>
      </c>
      <c r="P46" s="395">
        <v>1625</v>
      </c>
      <c r="Q46" s="395"/>
      <c r="R46" s="395"/>
      <c r="S46" s="395">
        <v>300</v>
      </c>
      <c r="T46" s="395"/>
      <c r="U46" s="395"/>
      <c r="V46" s="395">
        <v>0</v>
      </c>
      <c r="W46" s="395"/>
      <c r="X46" s="395"/>
      <c r="Y46" t="s">
        <v>130</v>
      </c>
      <c r="AD46" s="395">
        <v>165</v>
      </c>
      <c r="AE46" s="395"/>
      <c r="AF46" s="395"/>
      <c r="AR46" s="87"/>
    </row>
    <row r="47" spans="1:44" x14ac:dyDescent="0.4">
      <c r="A47" s="24">
        <v>3</v>
      </c>
      <c r="B47" t="s">
        <v>80</v>
      </c>
      <c r="P47" s="395">
        <v>1625</v>
      </c>
      <c r="Q47" s="395"/>
      <c r="R47" s="395"/>
      <c r="S47" s="395">
        <v>300</v>
      </c>
      <c r="T47" s="395"/>
      <c r="U47" s="395"/>
      <c r="V47" s="395">
        <v>0</v>
      </c>
      <c r="W47" s="395"/>
      <c r="X47" s="395"/>
      <c r="Y47" t="s">
        <v>130</v>
      </c>
      <c r="AD47" s="395">
        <v>165</v>
      </c>
      <c r="AE47" s="395"/>
      <c r="AF47" s="395"/>
      <c r="AR47" s="87"/>
    </row>
    <row r="48" spans="1:44" x14ac:dyDescent="0.4">
      <c r="A48" s="24">
        <v>4</v>
      </c>
      <c r="B48" t="s">
        <v>81</v>
      </c>
      <c r="P48" s="395">
        <v>1625</v>
      </c>
      <c r="Q48" s="395"/>
      <c r="R48" s="395"/>
      <c r="S48" s="395">
        <v>300</v>
      </c>
      <c r="T48" s="395"/>
      <c r="U48" s="395"/>
      <c r="V48" s="395">
        <v>0</v>
      </c>
      <c r="W48" s="395"/>
      <c r="X48" s="395"/>
      <c r="Y48" t="s">
        <v>130</v>
      </c>
      <c r="AD48" s="395">
        <v>165</v>
      </c>
      <c r="AE48" s="395"/>
      <c r="AF48" s="395"/>
      <c r="AR48" s="87"/>
    </row>
    <row r="49" spans="1:32" x14ac:dyDescent="0.4">
      <c r="A49" s="24">
        <v>5</v>
      </c>
      <c r="B49" t="s">
        <v>82</v>
      </c>
      <c r="P49" s="395">
        <v>1625</v>
      </c>
      <c r="Q49" s="395"/>
      <c r="R49" s="395"/>
      <c r="S49" s="395">
        <v>300</v>
      </c>
      <c r="T49" s="395"/>
      <c r="U49" s="395"/>
      <c r="V49" s="395">
        <v>0</v>
      </c>
      <c r="W49" s="395"/>
      <c r="X49" s="395"/>
      <c r="Y49" t="s">
        <v>130</v>
      </c>
      <c r="AD49" s="395">
        <v>165</v>
      </c>
      <c r="AE49" s="395"/>
      <c r="AF49" s="395"/>
    </row>
    <row r="50" spans="1:32" x14ac:dyDescent="0.4">
      <c r="A50" s="24">
        <v>6</v>
      </c>
      <c r="B50" t="s">
        <v>83</v>
      </c>
      <c r="P50" s="395">
        <v>1625</v>
      </c>
      <c r="Q50" s="395"/>
      <c r="R50" s="395"/>
      <c r="S50" s="395">
        <v>300</v>
      </c>
      <c r="T50" s="395"/>
      <c r="U50" s="395"/>
      <c r="V50" s="395">
        <v>0</v>
      </c>
      <c r="W50" s="395"/>
      <c r="X50" s="395"/>
      <c r="Y50" t="s">
        <v>130</v>
      </c>
      <c r="AD50" s="395">
        <v>165</v>
      </c>
      <c r="AE50" s="395"/>
      <c r="AF50" s="395"/>
    </row>
    <row r="51" spans="1:32" x14ac:dyDescent="0.4">
      <c r="A51" s="24">
        <v>7</v>
      </c>
      <c r="B51" t="s">
        <v>131</v>
      </c>
      <c r="P51" s="395">
        <v>1625</v>
      </c>
      <c r="Q51" s="395"/>
      <c r="R51" s="395"/>
      <c r="S51" s="395">
        <v>300</v>
      </c>
      <c r="T51" s="395"/>
      <c r="U51" s="395"/>
      <c r="V51" s="395">
        <v>0</v>
      </c>
      <c r="W51" s="395"/>
      <c r="X51" s="395"/>
      <c r="Y51" t="s">
        <v>130</v>
      </c>
      <c r="AD51" s="395">
        <v>165</v>
      </c>
      <c r="AE51" s="395"/>
      <c r="AF51" s="395"/>
    </row>
    <row r="52" spans="1:32" x14ac:dyDescent="0.4">
      <c r="A52" s="24">
        <v>8</v>
      </c>
      <c r="B52" t="s">
        <v>132</v>
      </c>
      <c r="P52" s="395">
        <v>1625</v>
      </c>
      <c r="Q52" s="395"/>
      <c r="R52" s="395"/>
      <c r="S52" s="395">
        <v>300</v>
      </c>
      <c r="T52" s="395"/>
      <c r="U52" s="395"/>
      <c r="V52" s="395">
        <v>0</v>
      </c>
      <c r="W52" s="395"/>
      <c r="X52" s="395"/>
      <c r="Y52" t="s">
        <v>130</v>
      </c>
      <c r="AD52" s="395">
        <v>165</v>
      </c>
      <c r="AE52" s="395"/>
      <c r="AF52" s="395"/>
    </row>
    <row r="53" spans="1:32" x14ac:dyDescent="0.4">
      <c r="A53" s="24">
        <v>9</v>
      </c>
      <c r="B53" t="s">
        <v>84</v>
      </c>
      <c r="P53" s="395">
        <v>135</v>
      </c>
      <c r="Q53" s="395"/>
      <c r="R53" s="395"/>
      <c r="S53" s="395">
        <v>27</v>
      </c>
      <c r="T53" s="395"/>
      <c r="U53" s="395"/>
      <c r="V53" s="395">
        <v>965</v>
      </c>
      <c r="W53" s="395"/>
      <c r="X53" s="395"/>
      <c r="Y53" t="s">
        <v>133</v>
      </c>
      <c r="AD53" s="395">
        <v>415</v>
      </c>
      <c r="AE53" s="395"/>
      <c r="AF53" s="395"/>
    </row>
    <row r="54" spans="1:32" x14ac:dyDescent="0.4">
      <c r="A54" s="24">
        <v>10</v>
      </c>
      <c r="B54" t="s">
        <v>85</v>
      </c>
      <c r="P54" s="395">
        <v>135</v>
      </c>
      <c r="Q54" s="395"/>
      <c r="R54" s="395"/>
      <c r="S54" s="395">
        <v>27</v>
      </c>
      <c r="T54" s="395"/>
      <c r="U54" s="395"/>
      <c r="V54" s="395">
        <v>965</v>
      </c>
      <c r="W54" s="395"/>
      <c r="X54" s="395"/>
      <c r="Y54" t="s">
        <v>133</v>
      </c>
      <c r="AD54" s="395">
        <v>415</v>
      </c>
      <c r="AE54" s="395"/>
      <c r="AF54" s="395"/>
    </row>
    <row r="55" spans="1:32" x14ac:dyDescent="0.4">
      <c r="A55" s="24">
        <v>11</v>
      </c>
      <c r="B55" t="s">
        <v>86</v>
      </c>
      <c r="P55" s="395">
        <v>135</v>
      </c>
      <c r="Q55" s="395"/>
      <c r="R55" s="395"/>
      <c r="S55" s="395">
        <v>27</v>
      </c>
      <c r="T55" s="395"/>
      <c r="U55" s="395"/>
      <c r="V55" s="395">
        <v>965</v>
      </c>
      <c r="W55" s="395"/>
      <c r="X55" s="395"/>
      <c r="Y55" t="s">
        <v>133</v>
      </c>
      <c r="AD55" s="395">
        <v>415</v>
      </c>
      <c r="AE55" s="395"/>
      <c r="AF55" s="395"/>
    </row>
    <row r="56" spans="1:32" x14ac:dyDescent="0.4">
      <c r="A56" s="24">
        <v>12</v>
      </c>
      <c r="B56" t="s">
        <v>87</v>
      </c>
      <c r="P56" s="395">
        <v>135</v>
      </c>
      <c r="Q56" s="395"/>
      <c r="R56" s="395"/>
      <c r="S56" s="395">
        <v>27</v>
      </c>
      <c r="T56" s="395"/>
      <c r="U56" s="395"/>
      <c r="V56" s="395">
        <v>965</v>
      </c>
      <c r="W56" s="395"/>
      <c r="X56" s="395"/>
      <c r="Y56" t="s">
        <v>133</v>
      </c>
      <c r="AD56" s="395">
        <v>415</v>
      </c>
      <c r="AE56" s="395"/>
      <c r="AF56" s="395"/>
    </row>
    <row r="57" spans="1:32" x14ac:dyDescent="0.4">
      <c r="A57" s="24">
        <v>13</v>
      </c>
      <c r="B57" t="s">
        <v>88</v>
      </c>
      <c r="P57" s="395">
        <v>135</v>
      </c>
      <c r="Q57" s="395"/>
      <c r="R57" s="395"/>
      <c r="S57" s="395">
        <v>27</v>
      </c>
      <c r="T57" s="395"/>
      <c r="U57" s="395"/>
      <c r="V57" s="395">
        <v>965</v>
      </c>
      <c r="W57" s="395"/>
      <c r="X57" s="395"/>
      <c r="Y57" t="s">
        <v>133</v>
      </c>
      <c r="AD57" s="395">
        <v>415</v>
      </c>
      <c r="AE57" s="395"/>
      <c r="AF57" s="395"/>
    </row>
    <row r="58" spans="1:32" x14ac:dyDescent="0.4">
      <c r="A58" s="24">
        <v>14</v>
      </c>
      <c r="B58" t="s">
        <v>89</v>
      </c>
      <c r="O58" s="2"/>
      <c r="P58" s="395">
        <v>135</v>
      </c>
      <c r="Q58" s="395"/>
      <c r="R58" s="395"/>
      <c r="S58" s="395">
        <v>27</v>
      </c>
      <c r="T58" s="395"/>
      <c r="U58" s="395"/>
      <c r="V58" s="395">
        <v>965</v>
      </c>
      <c r="W58" s="395"/>
      <c r="X58" s="395"/>
      <c r="Y58" t="s">
        <v>133</v>
      </c>
      <c r="AD58" s="395">
        <v>415</v>
      </c>
      <c r="AE58" s="395"/>
      <c r="AF58" s="395"/>
    </row>
    <row r="59" spans="1:32" x14ac:dyDescent="0.4">
      <c r="A59" s="24">
        <v>15</v>
      </c>
      <c r="B59" t="s">
        <v>90</v>
      </c>
      <c r="P59" s="395">
        <v>225</v>
      </c>
      <c r="Q59" s="395"/>
      <c r="R59" s="395"/>
      <c r="S59" s="395">
        <v>38.5</v>
      </c>
      <c r="T59" s="395"/>
      <c r="U59" s="395"/>
      <c r="V59" s="395">
        <v>2895</v>
      </c>
      <c r="W59" s="395"/>
      <c r="X59" s="395"/>
      <c r="Y59" t="s">
        <v>133</v>
      </c>
      <c r="AD59" s="395">
        <v>165</v>
      </c>
      <c r="AE59" s="395"/>
      <c r="AF59" s="395"/>
    </row>
    <row r="60" spans="1:32" x14ac:dyDescent="0.4">
      <c r="A60" s="24">
        <v>16</v>
      </c>
      <c r="B60" t="s">
        <v>91</v>
      </c>
      <c r="P60" s="395">
        <v>225</v>
      </c>
      <c r="Q60" s="395"/>
      <c r="R60" s="395"/>
      <c r="S60" s="395">
        <v>38.5</v>
      </c>
      <c r="T60" s="395"/>
      <c r="U60" s="395"/>
      <c r="V60" s="395">
        <v>2895</v>
      </c>
      <c r="W60" s="395"/>
      <c r="X60" s="395"/>
      <c r="Y60" t="s">
        <v>133</v>
      </c>
      <c r="AD60" s="395">
        <v>165</v>
      </c>
      <c r="AE60" s="395"/>
      <c r="AF60" s="395"/>
    </row>
    <row r="61" spans="1:32" x14ac:dyDescent="0.4">
      <c r="A61" s="24">
        <v>17</v>
      </c>
      <c r="B61" t="s">
        <v>92</v>
      </c>
      <c r="P61" s="395">
        <v>225</v>
      </c>
      <c r="Q61" s="395"/>
      <c r="R61" s="395"/>
      <c r="S61" s="395">
        <v>38.5</v>
      </c>
      <c r="T61" s="395"/>
      <c r="U61" s="395"/>
      <c r="V61" s="395">
        <v>2895</v>
      </c>
      <c r="W61" s="395"/>
      <c r="X61" s="395"/>
      <c r="Y61" t="s">
        <v>133</v>
      </c>
      <c r="AD61" s="395">
        <v>165</v>
      </c>
      <c r="AE61" s="395"/>
      <c r="AF61" s="395"/>
    </row>
    <row r="62" spans="1:32" x14ac:dyDescent="0.4">
      <c r="A62" s="24">
        <v>18</v>
      </c>
      <c r="B62" t="s">
        <v>93</v>
      </c>
      <c r="P62" s="395">
        <v>225</v>
      </c>
      <c r="Q62" s="395"/>
      <c r="R62" s="395"/>
      <c r="S62" s="395">
        <v>38.5</v>
      </c>
      <c r="T62" s="395"/>
      <c r="U62" s="395"/>
      <c r="V62" s="395">
        <v>2895</v>
      </c>
      <c r="W62" s="395"/>
      <c r="X62" s="395"/>
      <c r="Y62" t="s">
        <v>133</v>
      </c>
      <c r="AD62" s="395">
        <v>165</v>
      </c>
      <c r="AE62" s="395"/>
      <c r="AF62" s="395"/>
    </row>
    <row r="63" spans="1:32" x14ac:dyDescent="0.4">
      <c r="A63" s="24">
        <v>19</v>
      </c>
      <c r="B63" t="s">
        <v>94</v>
      </c>
      <c r="P63" s="395">
        <v>225</v>
      </c>
      <c r="Q63" s="395"/>
      <c r="R63" s="395"/>
      <c r="S63" s="395">
        <v>38.5</v>
      </c>
      <c r="T63" s="395"/>
      <c r="U63" s="395"/>
      <c r="V63" s="395">
        <v>2895</v>
      </c>
      <c r="W63" s="395"/>
      <c r="X63" s="395"/>
      <c r="Y63" t="s">
        <v>133</v>
      </c>
      <c r="AD63" s="395">
        <v>165</v>
      </c>
      <c r="AE63" s="395"/>
      <c r="AF63" s="395"/>
    </row>
    <row r="64" spans="1:32" x14ac:dyDescent="0.4">
      <c r="A64" s="24">
        <v>20</v>
      </c>
      <c r="B64" t="s">
        <v>95</v>
      </c>
      <c r="P64" s="395">
        <v>225</v>
      </c>
      <c r="Q64" s="395"/>
      <c r="R64" s="395"/>
      <c r="S64" s="395">
        <v>38.5</v>
      </c>
      <c r="T64" s="395"/>
      <c r="U64" s="395"/>
      <c r="V64" s="395">
        <v>2895</v>
      </c>
      <c r="W64" s="395"/>
      <c r="X64" s="395"/>
      <c r="Y64" t="s">
        <v>133</v>
      </c>
      <c r="AD64" s="395">
        <v>165</v>
      </c>
      <c r="AE64" s="395"/>
      <c r="AF64" s="395"/>
    </row>
    <row r="65" spans="1:32" x14ac:dyDescent="0.4">
      <c r="A65" s="24">
        <v>21</v>
      </c>
      <c r="B65" t="s">
        <v>96</v>
      </c>
      <c r="P65" s="395">
        <v>225</v>
      </c>
      <c r="Q65" s="395"/>
      <c r="R65" s="395"/>
      <c r="S65" s="395">
        <v>38.5</v>
      </c>
      <c r="T65" s="395"/>
      <c r="U65" s="395"/>
      <c r="V65" s="395">
        <v>2895</v>
      </c>
      <c r="W65" s="395"/>
      <c r="X65" s="395"/>
      <c r="Y65" t="s">
        <v>133</v>
      </c>
      <c r="AD65" s="395">
        <v>165</v>
      </c>
      <c r="AE65" s="395"/>
      <c r="AF65" s="395"/>
    </row>
    <row r="66" spans="1:32" x14ac:dyDescent="0.4">
      <c r="A66" s="24">
        <v>22</v>
      </c>
      <c r="B66" t="s">
        <v>97</v>
      </c>
      <c r="P66" s="395">
        <v>225</v>
      </c>
      <c r="Q66" s="395"/>
      <c r="R66" s="395"/>
      <c r="S66" s="395">
        <v>38.5</v>
      </c>
      <c r="T66" s="395"/>
      <c r="U66" s="395"/>
      <c r="V66" s="395">
        <v>2895</v>
      </c>
      <c r="W66" s="395"/>
      <c r="X66" s="395"/>
      <c r="Y66" t="s">
        <v>133</v>
      </c>
      <c r="AD66" s="395">
        <v>165</v>
      </c>
      <c r="AE66" s="395"/>
      <c r="AF66" s="395"/>
    </row>
    <row r="67" spans="1:32" x14ac:dyDescent="0.4">
      <c r="A67" s="24">
        <v>23</v>
      </c>
      <c r="B67" t="s">
        <v>98</v>
      </c>
      <c r="P67" s="395">
        <v>225</v>
      </c>
      <c r="Q67" s="395"/>
      <c r="R67" s="395"/>
      <c r="S67" s="395">
        <v>38.5</v>
      </c>
      <c r="T67" s="395"/>
      <c r="U67" s="395"/>
      <c r="V67" s="395">
        <v>2895</v>
      </c>
      <c r="W67" s="395"/>
      <c r="X67" s="395"/>
      <c r="Y67" t="s">
        <v>133</v>
      </c>
      <c r="AD67" s="395">
        <v>165</v>
      </c>
      <c r="AE67" s="395"/>
      <c r="AF67" s="395"/>
    </row>
    <row r="68" spans="1:32" x14ac:dyDescent="0.4">
      <c r="A68" s="24">
        <v>24</v>
      </c>
      <c r="B68" t="s">
        <v>134</v>
      </c>
      <c r="P68" s="395">
        <v>450</v>
      </c>
      <c r="Q68" s="395"/>
      <c r="R68" s="395"/>
      <c r="S68" s="395">
        <v>77</v>
      </c>
      <c r="T68" s="395"/>
      <c r="U68" s="395"/>
      <c r="V68" s="395">
        <v>5790</v>
      </c>
      <c r="W68" s="395"/>
      <c r="X68" s="395"/>
      <c r="Y68" s="24" t="s">
        <v>133</v>
      </c>
      <c r="AD68" s="395">
        <v>330</v>
      </c>
      <c r="AE68" s="395"/>
      <c r="AF68" s="395"/>
    </row>
  </sheetData>
  <sheetProtection sheet="1" objects="1" scenarios="1"/>
  <mergeCells count="374">
    <mergeCell ref="AD54:AF54"/>
    <mergeCell ref="AD55:AF55"/>
    <mergeCell ref="AD45:AF45"/>
    <mergeCell ref="AD46:AF46"/>
    <mergeCell ref="AD47:AF47"/>
    <mergeCell ref="AD48:AF48"/>
    <mergeCell ref="AD49:AF49"/>
    <mergeCell ref="AD50:AF50"/>
    <mergeCell ref="AD51:AF51"/>
    <mergeCell ref="AD52:AF52"/>
    <mergeCell ref="AD53:AF53"/>
    <mergeCell ref="AD56:AF56"/>
    <mergeCell ref="AD57:AF57"/>
    <mergeCell ref="AD58:AF58"/>
    <mergeCell ref="AD59:AF59"/>
    <mergeCell ref="AD60:AF60"/>
    <mergeCell ref="AD61:AF61"/>
    <mergeCell ref="AD62:AF62"/>
    <mergeCell ref="S67:U67"/>
    <mergeCell ref="S68:U68"/>
    <mergeCell ref="AD63:AF63"/>
    <mergeCell ref="AD64:AF64"/>
    <mergeCell ref="AD65:AF65"/>
    <mergeCell ref="AD66:AF66"/>
    <mergeCell ref="AD67:AF67"/>
    <mergeCell ref="AD68:AF68"/>
    <mergeCell ref="V63:X63"/>
    <mergeCell ref="V64:X64"/>
    <mergeCell ref="V65:X65"/>
    <mergeCell ref="V66:X66"/>
    <mergeCell ref="V67:X67"/>
    <mergeCell ref="V68:X68"/>
    <mergeCell ref="V45:X45"/>
    <mergeCell ref="V46:X46"/>
    <mergeCell ref="V47:X47"/>
    <mergeCell ref="V48:X48"/>
    <mergeCell ref="V49:X49"/>
    <mergeCell ref="V50:X50"/>
    <mergeCell ref="V51:X51"/>
    <mergeCell ref="V52:X52"/>
    <mergeCell ref="V53:X53"/>
    <mergeCell ref="V54:X54"/>
    <mergeCell ref="V55:X55"/>
    <mergeCell ref="V56:X56"/>
    <mergeCell ref="V57:X57"/>
    <mergeCell ref="V58:X58"/>
    <mergeCell ref="V59:X59"/>
    <mergeCell ref="V60:X60"/>
    <mergeCell ref="V61:X61"/>
    <mergeCell ref="V62:X62"/>
    <mergeCell ref="P68:R68"/>
    <mergeCell ref="S45:U45"/>
    <mergeCell ref="S46:U46"/>
    <mergeCell ref="S47:U47"/>
    <mergeCell ref="S48:U48"/>
    <mergeCell ref="S49:U49"/>
    <mergeCell ref="S50:U50"/>
    <mergeCell ref="S51:U51"/>
    <mergeCell ref="S52:U52"/>
    <mergeCell ref="S53:U53"/>
    <mergeCell ref="S54:U54"/>
    <mergeCell ref="S55:U55"/>
    <mergeCell ref="S56:U56"/>
    <mergeCell ref="S57:U57"/>
    <mergeCell ref="S58:U58"/>
    <mergeCell ref="S59:U59"/>
    <mergeCell ref="S60:U60"/>
    <mergeCell ref="S61:U61"/>
    <mergeCell ref="S62:U62"/>
    <mergeCell ref="P47:R47"/>
    <mergeCell ref="S63:U63"/>
    <mergeCell ref="S64:U64"/>
    <mergeCell ref="S65:U65"/>
    <mergeCell ref="S66:U66"/>
    <mergeCell ref="P54:R54"/>
    <mergeCell ref="P53:R53"/>
    <mergeCell ref="P52:R52"/>
    <mergeCell ref="P51:R51"/>
    <mergeCell ref="P50:R50"/>
    <mergeCell ref="P49:R49"/>
    <mergeCell ref="P48:R48"/>
    <mergeCell ref="P67:R67"/>
    <mergeCell ref="P66:R66"/>
    <mergeCell ref="P65:R65"/>
    <mergeCell ref="P64:R64"/>
    <mergeCell ref="P63:R63"/>
    <mergeCell ref="P62:R62"/>
    <mergeCell ref="P61:R61"/>
    <mergeCell ref="P60:R60"/>
    <mergeCell ref="P59:R59"/>
    <mergeCell ref="P58:R58"/>
    <mergeCell ref="P57:R57"/>
    <mergeCell ref="P56:R56"/>
    <mergeCell ref="P55:R55"/>
    <mergeCell ref="U25:V25"/>
    <mergeCell ref="U26:V26"/>
    <mergeCell ref="U27:V27"/>
    <mergeCell ref="U28:V28"/>
    <mergeCell ref="U29:V29"/>
    <mergeCell ref="U30:V30"/>
    <mergeCell ref="U31:V31"/>
    <mergeCell ref="P46:R46"/>
    <mergeCell ref="P45:R45"/>
    <mergeCell ref="U34:V34"/>
    <mergeCell ref="B41:AN41"/>
    <mergeCell ref="B40:AN40"/>
    <mergeCell ref="B39:AN39"/>
    <mergeCell ref="A38:AN38"/>
    <mergeCell ref="AH33:AI33"/>
    <mergeCell ref="AK33:AL33"/>
    <mergeCell ref="AM33:AN33"/>
    <mergeCell ref="B34:D34"/>
    <mergeCell ref="H34:J34"/>
    <mergeCell ref="K34:L34"/>
    <mergeCell ref="M34:N34"/>
    <mergeCell ref="P34:Q34"/>
    <mergeCell ref="R34:S34"/>
    <mergeCell ref="W34:Y34"/>
    <mergeCell ref="AC34:AE34"/>
    <mergeCell ref="AF34:AG34"/>
    <mergeCell ref="AH34:AI34"/>
    <mergeCell ref="AK34:AL34"/>
    <mergeCell ref="AM34:AN34"/>
    <mergeCell ref="B33:D33"/>
    <mergeCell ref="H33:J33"/>
    <mergeCell ref="B35:D35"/>
    <mergeCell ref="K33:L33"/>
    <mergeCell ref="M33:N33"/>
    <mergeCell ref="P33:Q33"/>
    <mergeCell ref="R33:S33"/>
    <mergeCell ref="W33:Y33"/>
    <mergeCell ref="AC33:AE33"/>
    <mergeCell ref="AF33:AG33"/>
    <mergeCell ref="W35:Y35"/>
    <mergeCell ref="AH31:AI31"/>
    <mergeCell ref="AK31:AL31"/>
    <mergeCell ref="U32:V32"/>
    <mergeCell ref="U33:V33"/>
    <mergeCell ref="AM31:AN31"/>
    <mergeCell ref="B32:D32"/>
    <mergeCell ref="H32:J32"/>
    <mergeCell ref="K32:L32"/>
    <mergeCell ref="M32:N32"/>
    <mergeCell ref="P32:Q32"/>
    <mergeCell ref="R32:S32"/>
    <mergeCell ref="W32:Y32"/>
    <mergeCell ref="AC32:AE32"/>
    <mergeCell ref="AF32:AG32"/>
    <mergeCell ref="AH32:AI32"/>
    <mergeCell ref="AK32:AL32"/>
    <mergeCell ref="AM32:AN32"/>
    <mergeCell ref="B31:D31"/>
    <mergeCell ref="H31:J31"/>
    <mergeCell ref="K31:L31"/>
    <mergeCell ref="M31:N31"/>
    <mergeCell ref="P31:Q31"/>
    <mergeCell ref="R31:S31"/>
    <mergeCell ref="W31:Y31"/>
    <mergeCell ref="AC31:AE31"/>
    <mergeCell ref="AF31:AG31"/>
    <mergeCell ref="AH29:AI29"/>
    <mergeCell ref="AK29:AL29"/>
    <mergeCell ref="AM29:AN29"/>
    <mergeCell ref="B30:D30"/>
    <mergeCell ref="H30:J30"/>
    <mergeCell ref="K30:L30"/>
    <mergeCell ref="M30:N30"/>
    <mergeCell ref="P30:Q30"/>
    <mergeCell ref="R30:S30"/>
    <mergeCell ref="W30:Y30"/>
    <mergeCell ref="AC30:AE30"/>
    <mergeCell ref="AF30:AG30"/>
    <mergeCell ref="AH30:AI30"/>
    <mergeCell ref="AK30:AL30"/>
    <mergeCell ref="AM30:AN30"/>
    <mergeCell ref="B29:D29"/>
    <mergeCell ref="H29:J29"/>
    <mergeCell ref="K29:L29"/>
    <mergeCell ref="M29:N29"/>
    <mergeCell ref="P29:Q29"/>
    <mergeCell ref="R29:S29"/>
    <mergeCell ref="W29:Y29"/>
    <mergeCell ref="AC29:AE29"/>
    <mergeCell ref="AF29:AG29"/>
    <mergeCell ref="AH27:AI27"/>
    <mergeCell ref="AK27:AL27"/>
    <mergeCell ref="AM27:AN27"/>
    <mergeCell ref="B28:D28"/>
    <mergeCell ref="H28:J28"/>
    <mergeCell ref="K28:L28"/>
    <mergeCell ref="M28:N28"/>
    <mergeCell ref="P28:Q28"/>
    <mergeCell ref="R28:S28"/>
    <mergeCell ref="W28:Y28"/>
    <mergeCell ref="AC28:AE28"/>
    <mergeCell ref="AF28:AG28"/>
    <mergeCell ref="AH28:AI28"/>
    <mergeCell ref="AK28:AL28"/>
    <mergeCell ref="AM28:AN28"/>
    <mergeCell ref="B27:D27"/>
    <mergeCell ref="H27:J27"/>
    <mergeCell ref="K27:L27"/>
    <mergeCell ref="M27:N27"/>
    <mergeCell ref="P27:Q27"/>
    <mergeCell ref="R27:S27"/>
    <mergeCell ref="W27:Y27"/>
    <mergeCell ref="AC27:AE27"/>
    <mergeCell ref="AF27:AG27"/>
    <mergeCell ref="AH25:AI25"/>
    <mergeCell ref="AK25:AL25"/>
    <mergeCell ref="AM25:AN25"/>
    <mergeCell ref="B26:D26"/>
    <mergeCell ref="H26:J26"/>
    <mergeCell ref="K26:L26"/>
    <mergeCell ref="M26:N26"/>
    <mergeCell ref="P26:Q26"/>
    <mergeCell ref="R26:S26"/>
    <mergeCell ref="W26:Y26"/>
    <mergeCell ref="AC26:AE26"/>
    <mergeCell ref="AF26:AG26"/>
    <mergeCell ref="AH26:AI26"/>
    <mergeCell ref="AK26:AL26"/>
    <mergeCell ref="AM26:AN26"/>
    <mergeCell ref="B25:D25"/>
    <mergeCell ref="H25:J25"/>
    <mergeCell ref="K25:L25"/>
    <mergeCell ref="M25:N25"/>
    <mergeCell ref="P25:Q25"/>
    <mergeCell ref="R25:S25"/>
    <mergeCell ref="W25:Y25"/>
    <mergeCell ref="AC25:AE25"/>
    <mergeCell ref="AF25:AG25"/>
    <mergeCell ref="B23:D23"/>
    <mergeCell ref="E23:G23"/>
    <mergeCell ref="H23:J23"/>
    <mergeCell ref="K23:S23"/>
    <mergeCell ref="W23:Y23"/>
    <mergeCell ref="Z23:AB23"/>
    <mergeCell ref="AC23:AE23"/>
    <mergeCell ref="AF23:AN23"/>
    <mergeCell ref="B24:D24"/>
    <mergeCell ref="H24:J24"/>
    <mergeCell ref="K24:L24"/>
    <mergeCell ref="M24:N24"/>
    <mergeCell ref="P24:Q24"/>
    <mergeCell ref="R24:S24"/>
    <mergeCell ref="W24:Y24"/>
    <mergeCell ref="AC24:AE24"/>
    <mergeCell ref="AF24:AG24"/>
    <mergeCell ref="AH24:AI24"/>
    <mergeCell ref="AK24:AL24"/>
    <mergeCell ref="AM24:AN24"/>
    <mergeCell ref="U24:V24"/>
    <mergeCell ref="U23:V23"/>
    <mergeCell ref="AG4:AN4"/>
    <mergeCell ref="M4:AF4"/>
    <mergeCell ref="M3:AF3"/>
    <mergeCell ref="B5:L5"/>
    <mergeCell ref="B8:L8"/>
    <mergeCell ref="B9:L9"/>
    <mergeCell ref="B6:L7"/>
    <mergeCell ref="M6:N6"/>
    <mergeCell ref="O6:Q6"/>
    <mergeCell ref="S6:V6"/>
    <mergeCell ref="M9:AN9"/>
    <mergeCell ref="M8:P8"/>
    <mergeCell ref="Y8:AB8"/>
    <mergeCell ref="AC8:AN8"/>
    <mergeCell ref="Q8:X8"/>
    <mergeCell ref="M7:AN7"/>
    <mergeCell ref="AL5:AM5"/>
    <mergeCell ref="AI5:AK5"/>
    <mergeCell ref="AE5:AG5"/>
    <mergeCell ref="AC5:AD5"/>
    <mergeCell ref="M5:AB5"/>
    <mergeCell ref="W6:AN6"/>
    <mergeCell ref="E13:H13"/>
    <mergeCell ref="I13:K13"/>
    <mergeCell ref="L13:N13"/>
    <mergeCell ref="O13:Q13"/>
    <mergeCell ref="M12:AA12"/>
    <mergeCell ref="M11:AA11"/>
    <mergeCell ref="AB11:AD11"/>
    <mergeCell ref="AE12:AG12"/>
    <mergeCell ref="AH12:AM12"/>
    <mergeCell ref="R13:T13"/>
    <mergeCell ref="U13:W13"/>
    <mergeCell ref="X13:Z13"/>
    <mergeCell ref="AA13:AC13"/>
    <mergeCell ref="AD13:AF13"/>
    <mergeCell ref="AG13:AI13"/>
    <mergeCell ref="AJ13:AN13"/>
    <mergeCell ref="AB12:AD12"/>
    <mergeCell ref="A11:F11"/>
    <mergeCell ref="A13:D13"/>
    <mergeCell ref="A3:A9"/>
    <mergeCell ref="B4:L4"/>
    <mergeCell ref="B3:L3"/>
    <mergeCell ref="AG3:AN3"/>
    <mergeCell ref="AJ14:AN14"/>
    <mergeCell ref="E15:F15"/>
    <mergeCell ref="G15:H15"/>
    <mergeCell ref="I15:K15"/>
    <mergeCell ref="L15:N15"/>
    <mergeCell ref="O15:Q15"/>
    <mergeCell ref="R15:T15"/>
    <mergeCell ref="U15:W15"/>
    <mergeCell ref="X15:Z15"/>
    <mergeCell ref="AA15:AC15"/>
    <mergeCell ref="AD15:AF15"/>
    <mergeCell ref="AG15:AI15"/>
    <mergeCell ref="AJ15:AN15"/>
    <mergeCell ref="R14:T14"/>
    <mergeCell ref="U14:W14"/>
    <mergeCell ref="X14:Z14"/>
    <mergeCell ref="AA14:AC14"/>
    <mergeCell ref="AD14:AF14"/>
    <mergeCell ref="I14:K14"/>
    <mergeCell ref="L14:N14"/>
    <mergeCell ref="A17:D17"/>
    <mergeCell ref="O14:Q14"/>
    <mergeCell ref="R16:T16"/>
    <mergeCell ref="U16:W16"/>
    <mergeCell ref="X16:Z16"/>
    <mergeCell ref="AA16:AC16"/>
    <mergeCell ref="E16:F16"/>
    <mergeCell ref="G16:H16"/>
    <mergeCell ref="I16:K16"/>
    <mergeCell ref="L16:N16"/>
    <mergeCell ref="A16:D16"/>
    <mergeCell ref="A15:D15"/>
    <mergeCell ref="A14:H14"/>
    <mergeCell ref="AG19:AI19"/>
    <mergeCell ref="AJ19:AN19"/>
    <mergeCell ref="A19:D19"/>
    <mergeCell ref="O18:Q18"/>
    <mergeCell ref="R18:T18"/>
    <mergeCell ref="U18:W18"/>
    <mergeCell ref="X18:Z18"/>
    <mergeCell ref="AA18:AC18"/>
    <mergeCell ref="E18:F18"/>
    <mergeCell ref="G18:H18"/>
    <mergeCell ref="I18:K18"/>
    <mergeCell ref="L18:N18"/>
    <mergeCell ref="A18:D18"/>
    <mergeCell ref="E19:H19"/>
    <mergeCell ref="I19:K19"/>
    <mergeCell ref="L19:N19"/>
    <mergeCell ref="O19:Q19"/>
    <mergeCell ref="R19:T19"/>
    <mergeCell ref="U19:W19"/>
    <mergeCell ref="X19:Z19"/>
    <mergeCell ref="AA19:AC19"/>
    <mergeCell ref="AD19:AF19"/>
    <mergeCell ref="AD18:AF18"/>
    <mergeCell ref="AG18:AI18"/>
    <mergeCell ref="AG14:AI14"/>
    <mergeCell ref="AJ18:AN18"/>
    <mergeCell ref="AD16:AF16"/>
    <mergeCell ref="AG16:AI16"/>
    <mergeCell ref="AJ16:AN16"/>
    <mergeCell ref="E17:F17"/>
    <mergeCell ref="G17:H17"/>
    <mergeCell ref="I17:K17"/>
    <mergeCell ref="L17:N17"/>
    <mergeCell ref="O17:Q17"/>
    <mergeCell ref="R17:T17"/>
    <mergeCell ref="U17:W17"/>
    <mergeCell ref="X17:Z17"/>
    <mergeCell ref="AA17:AC17"/>
    <mergeCell ref="AD17:AF17"/>
    <mergeCell ref="AG17:AI17"/>
    <mergeCell ref="AJ17:AN17"/>
    <mergeCell ref="O16:Q16"/>
  </mergeCells>
  <phoneticPr fontId="27"/>
  <dataValidations count="8">
    <dataValidation type="list" allowBlank="1" showInputMessage="1" showErrorMessage="1" sqref="I14:AI14 AB11:AD12" xr:uid="{D77A66DD-ED0E-47AF-8488-03ECB85D5F70}">
      <formula1>"○,×"</formula1>
    </dataValidation>
    <dataValidation type="whole" allowBlank="1" showInputMessage="1" showErrorMessage="1" error="所要額が1,000円未満の場合は申請できません。" sqref="AH12" xr:uid="{4B5A9575-CF18-4914-BE7C-7176FE0C70F9}">
      <formula1>1000</formula1>
      <formula2>1E+28</formula2>
    </dataValidation>
    <dataValidation imeMode="hiragana" allowBlank="1" showInputMessage="1" showErrorMessage="1" sqref="B25:D34 H25:J34 W25:Y34 AC25:AE34 M4:AF4 M7:AN7 M9:AN9" xr:uid="{9C759EF4-5379-4FF0-AB9C-B2069FE90E3A}"/>
    <dataValidation imeMode="halfAlpha" allowBlank="1" showInputMessage="1" showErrorMessage="1" sqref="Q8:X8 AG4:AN4 O6:Q6 AC8:AN8 AE5:AG5 S6:V6 E25:G34 K25:N34 P25:S34 Z25:AB34 AF25:AI34 AK25:AN34" xr:uid="{310523D7-A5B2-4BFD-8DFE-B6ECC78D090E}"/>
    <dataValidation type="list" imeMode="disabled" allowBlank="1" showInputMessage="1" showErrorMessage="1" sqref="A39:A41" xr:uid="{9E7CD578-202E-4CFA-90C4-3A8D4994E039}">
      <formula1>"○,×"</formula1>
    </dataValidation>
    <dataValidation type="list" allowBlank="1" showInputMessage="1" showErrorMessage="1" sqref="M5:AB5" xr:uid="{A4C04F6D-3A3D-421E-B83C-D3F608F58DE5}">
      <formula1>$B$45:$B$68</formula1>
    </dataValidation>
    <dataValidation imeMode="disabled" allowBlank="1" showInputMessage="1" showErrorMessage="1" sqref="AL5:AM5" xr:uid="{0E8DE800-116A-4BAF-B6ED-6B9BD0C392C9}"/>
    <dataValidation imeMode="fullKatakana" allowBlank="1" showInputMessage="1" showErrorMessage="1" sqref="M3:AF3" xr:uid="{551721CB-C08F-4A1B-81E6-F2ED98E3C9E7}"/>
  </dataValidations>
  <pageMargins left="0.54" right="0.39" top="0.53" bottom="0.44" header="0.3" footer="0.3"/>
  <pageSetup paperSize="9" scale="95" orientation="portrait" r:id="rId1"/>
  <colBreaks count="1" manualBreakCount="1">
    <brk id="40" max="4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C65F3-F4FC-409F-82A2-F85ABDCA08DA}">
  <sheetPr>
    <tabColor theme="4" tint="-0.499984740745262"/>
  </sheetPr>
  <dimension ref="A1:AQ68"/>
  <sheetViews>
    <sheetView showGridLines="0" view="pageBreakPreview" zoomScaleNormal="100" zoomScaleSheetLayoutView="100" workbookViewId="0">
      <selection activeCell="M3" sqref="M3:AF3"/>
    </sheetView>
  </sheetViews>
  <sheetFormatPr defaultRowHeight="18.75" x14ac:dyDescent="0.4"/>
  <cols>
    <col min="1" max="1" width="3.5" style="157" customWidth="1"/>
    <col min="2" max="4" width="2.125" style="157" customWidth="1"/>
    <col min="5" max="8" width="2.5" style="157" customWidth="1"/>
    <col min="9" max="25" width="2.125" style="157" customWidth="1"/>
    <col min="26" max="26" width="2.5" style="157" customWidth="1"/>
    <col min="27" max="89" width="2.125" style="157" customWidth="1"/>
    <col min="90" max="16384" width="9" style="157"/>
  </cols>
  <sheetData>
    <row r="1" spans="1:40" x14ac:dyDescent="0.4">
      <c r="A1" s="158" t="s">
        <v>15</v>
      </c>
    </row>
    <row r="2" spans="1:40" s="160" customFormat="1" ht="19.5" x14ac:dyDescent="0.4">
      <c r="A2" s="159" t="s">
        <v>125</v>
      </c>
    </row>
    <row r="3" spans="1:40" ht="14.25" customHeight="1" x14ac:dyDescent="0.4">
      <c r="A3" s="420" t="s">
        <v>57</v>
      </c>
      <c r="B3" s="421" t="s">
        <v>100</v>
      </c>
      <c r="C3" s="421"/>
      <c r="D3" s="421"/>
      <c r="E3" s="421"/>
      <c r="F3" s="421"/>
      <c r="G3" s="421"/>
      <c r="H3" s="421"/>
      <c r="I3" s="421"/>
      <c r="J3" s="421"/>
      <c r="K3" s="421"/>
      <c r="L3" s="421"/>
      <c r="M3" s="337"/>
      <c r="N3" s="337"/>
      <c r="O3" s="337"/>
      <c r="P3" s="337"/>
      <c r="Q3" s="337"/>
      <c r="R3" s="337"/>
      <c r="S3" s="337"/>
      <c r="T3" s="337"/>
      <c r="U3" s="337"/>
      <c r="V3" s="337"/>
      <c r="W3" s="337"/>
      <c r="X3" s="337"/>
      <c r="Y3" s="337"/>
      <c r="Z3" s="337"/>
      <c r="AA3" s="337"/>
      <c r="AB3" s="337"/>
      <c r="AC3" s="337"/>
      <c r="AD3" s="337"/>
      <c r="AE3" s="337"/>
      <c r="AF3" s="337"/>
      <c r="AG3" s="422" t="s">
        <v>114</v>
      </c>
      <c r="AH3" s="422"/>
      <c r="AI3" s="422"/>
      <c r="AJ3" s="422"/>
      <c r="AK3" s="422"/>
      <c r="AL3" s="422"/>
      <c r="AM3" s="422"/>
      <c r="AN3" s="422"/>
    </row>
    <row r="4" spans="1:40" ht="25.5" customHeight="1" x14ac:dyDescent="0.4">
      <c r="A4" s="420"/>
      <c r="B4" s="423" t="s">
        <v>99</v>
      </c>
      <c r="C4" s="423"/>
      <c r="D4" s="423"/>
      <c r="E4" s="423"/>
      <c r="F4" s="423"/>
      <c r="G4" s="423"/>
      <c r="H4" s="423"/>
      <c r="I4" s="423"/>
      <c r="J4" s="423"/>
      <c r="K4" s="423"/>
      <c r="L4" s="423"/>
      <c r="M4" s="336"/>
      <c r="N4" s="336"/>
      <c r="O4" s="336"/>
      <c r="P4" s="336"/>
      <c r="Q4" s="336"/>
      <c r="R4" s="336"/>
      <c r="S4" s="336"/>
      <c r="T4" s="336"/>
      <c r="U4" s="336"/>
      <c r="V4" s="336"/>
      <c r="W4" s="336"/>
      <c r="X4" s="336"/>
      <c r="Y4" s="336"/>
      <c r="Z4" s="336"/>
      <c r="AA4" s="336"/>
      <c r="AB4" s="336"/>
      <c r="AC4" s="336"/>
      <c r="AD4" s="336"/>
      <c r="AE4" s="336"/>
      <c r="AF4" s="336"/>
      <c r="AG4" s="335"/>
      <c r="AH4" s="335"/>
      <c r="AI4" s="335"/>
      <c r="AJ4" s="335"/>
      <c r="AK4" s="335"/>
      <c r="AL4" s="335"/>
      <c r="AM4" s="335"/>
      <c r="AN4" s="335"/>
    </row>
    <row r="5" spans="1:40" ht="25.5" customHeight="1" x14ac:dyDescent="0.4">
      <c r="A5" s="420"/>
      <c r="B5" s="409" t="s">
        <v>101</v>
      </c>
      <c r="C5" s="409"/>
      <c r="D5" s="409"/>
      <c r="E5" s="409"/>
      <c r="F5" s="409"/>
      <c r="G5" s="409"/>
      <c r="H5" s="409"/>
      <c r="I5" s="409"/>
      <c r="J5" s="409"/>
      <c r="K5" s="409"/>
      <c r="L5" s="409"/>
      <c r="M5" s="353"/>
      <c r="N5" s="353"/>
      <c r="O5" s="353"/>
      <c r="P5" s="353"/>
      <c r="Q5" s="353"/>
      <c r="R5" s="353"/>
      <c r="S5" s="353"/>
      <c r="T5" s="353"/>
      <c r="U5" s="353"/>
      <c r="V5" s="353"/>
      <c r="W5" s="353"/>
      <c r="X5" s="353"/>
      <c r="Y5" s="353"/>
      <c r="Z5" s="353"/>
      <c r="AA5" s="353"/>
      <c r="AB5" s="353"/>
      <c r="AC5" s="414" t="s">
        <v>108</v>
      </c>
      <c r="AD5" s="414"/>
      <c r="AE5" s="345"/>
      <c r="AF5" s="345"/>
      <c r="AG5" s="345"/>
      <c r="AH5" s="161" t="s">
        <v>106</v>
      </c>
      <c r="AI5" s="425" t="s">
        <v>107</v>
      </c>
      <c r="AJ5" s="426"/>
      <c r="AK5" s="426"/>
      <c r="AL5" s="349">
        <f>B35+W35</f>
        <v>0</v>
      </c>
      <c r="AM5" s="349"/>
      <c r="AN5" s="161" t="s">
        <v>105</v>
      </c>
    </row>
    <row r="6" spans="1:40" ht="15" customHeight="1" x14ac:dyDescent="0.4">
      <c r="A6" s="420"/>
      <c r="B6" s="409" t="s">
        <v>102</v>
      </c>
      <c r="C6" s="409"/>
      <c r="D6" s="409"/>
      <c r="E6" s="409"/>
      <c r="F6" s="409"/>
      <c r="G6" s="409"/>
      <c r="H6" s="409"/>
      <c r="I6" s="409"/>
      <c r="J6" s="409"/>
      <c r="K6" s="409"/>
      <c r="L6" s="409"/>
      <c r="M6" s="410" t="s">
        <v>103</v>
      </c>
      <c r="N6" s="411"/>
      <c r="O6" s="341"/>
      <c r="P6" s="341"/>
      <c r="Q6" s="341"/>
      <c r="R6" s="162" t="s">
        <v>104</v>
      </c>
      <c r="S6" s="341"/>
      <c r="T6" s="341"/>
      <c r="U6" s="341"/>
      <c r="V6" s="341"/>
      <c r="W6" s="412"/>
      <c r="X6" s="412"/>
      <c r="Y6" s="412"/>
      <c r="Z6" s="412"/>
      <c r="AA6" s="412"/>
      <c r="AB6" s="412"/>
      <c r="AC6" s="412"/>
      <c r="AD6" s="412"/>
      <c r="AE6" s="412"/>
      <c r="AF6" s="412"/>
      <c r="AG6" s="412"/>
      <c r="AH6" s="412"/>
      <c r="AI6" s="412"/>
      <c r="AJ6" s="412"/>
      <c r="AK6" s="412"/>
      <c r="AL6" s="412"/>
      <c r="AM6" s="412"/>
      <c r="AN6" s="413"/>
    </row>
    <row r="7" spans="1:40" ht="24" customHeight="1" x14ac:dyDescent="0.4">
      <c r="A7" s="420"/>
      <c r="B7" s="409"/>
      <c r="C7" s="409"/>
      <c r="D7" s="409"/>
      <c r="E7" s="409"/>
      <c r="F7" s="409"/>
      <c r="G7" s="409"/>
      <c r="H7" s="409"/>
      <c r="I7" s="409"/>
      <c r="J7" s="409"/>
      <c r="K7" s="409"/>
      <c r="L7" s="409"/>
      <c r="M7" s="346"/>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8"/>
    </row>
    <row r="8" spans="1:40" x14ac:dyDescent="0.4">
      <c r="A8" s="420"/>
      <c r="B8" s="409" t="s">
        <v>109</v>
      </c>
      <c r="C8" s="409"/>
      <c r="D8" s="409"/>
      <c r="E8" s="409"/>
      <c r="F8" s="409"/>
      <c r="G8" s="409"/>
      <c r="H8" s="409"/>
      <c r="I8" s="409"/>
      <c r="J8" s="409"/>
      <c r="K8" s="409"/>
      <c r="L8" s="409"/>
      <c r="M8" s="418" t="s">
        <v>111</v>
      </c>
      <c r="N8" s="418"/>
      <c r="O8" s="418"/>
      <c r="P8" s="418"/>
      <c r="Q8" s="345"/>
      <c r="R8" s="345"/>
      <c r="S8" s="345"/>
      <c r="T8" s="345"/>
      <c r="U8" s="345"/>
      <c r="V8" s="345"/>
      <c r="W8" s="345"/>
      <c r="X8" s="345"/>
      <c r="Y8" s="419" t="s">
        <v>112</v>
      </c>
      <c r="Z8" s="419"/>
      <c r="AA8" s="419"/>
      <c r="AB8" s="419"/>
      <c r="AC8" s="342"/>
      <c r="AD8" s="342"/>
      <c r="AE8" s="342"/>
      <c r="AF8" s="342"/>
      <c r="AG8" s="342"/>
      <c r="AH8" s="342"/>
      <c r="AI8" s="342"/>
      <c r="AJ8" s="342"/>
      <c r="AK8" s="342"/>
      <c r="AL8" s="342"/>
      <c r="AM8" s="342"/>
      <c r="AN8" s="342"/>
    </row>
    <row r="9" spans="1:40" ht="25.5" customHeight="1" x14ac:dyDescent="0.4">
      <c r="A9" s="420"/>
      <c r="B9" s="409" t="s">
        <v>110</v>
      </c>
      <c r="C9" s="409"/>
      <c r="D9" s="409"/>
      <c r="E9" s="409"/>
      <c r="F9" s="409"/>
      <c r="G9" s="409"/>
      <c r="H9" s="409"/>
      <c r="I9" s="409"/>
      <c r="J9" s="409"/>
      <c r="K9" s="409"/>
      <c r="L9" s="409"/>
      <c r="M9" s="342"/>
      <c r="N9" s="342"/>
      <c r="O9" s="342"/>
      <c r="P9" s="342"/>
      <c r="Q9" s="342"/>
      <c r="R9" s="342"/>
      <c r="S9" s="342"/>
      <c r="T9" s="342"/>
      <c r="U9" s="342"/>
      <c r="V9" s="342"/>
      <c r="W9" s="342"/>
      <c r="X9" s="342"/>
      <c r="Y9" s="342"/>
      <c r="Z9" s="342"/>
      <c r="AA9" s="342"/>
      <c r="AB9" s="342"/>
      <c r="AC9" s="342"/>
      <c r="AD9" s="342"/>
      <c r="AE9" s="342"/>
      <c r="AF9" s="342"/>
      <c r="AG9" s="342"/>
      <c r="AH9" s="342"/>
      <c r="AI9" s="342"/>
      <c r="AJ9" s="342"/>
      <c r="AK9" s="342"/>
      <c r="AL9" s="342"/>
      <c r="AM9" s="342"/>
      <c r="AN9" s="342"/>
    </row>
    <row r="11" spans="1:40" ht="19.5" customHeight="1" x14ac:dyDescent="0.45">
      <c r="A11" s="415" t="s">
        <v>59</v>
      </c>
      <c r="B11" s="415"/>
      <c r="C11" s="415"/>
      <c r="D11" s="415"/>
      <c r="E11" s="415"/>
      <c r="F11" s="415"/>
      <c r="G11" s="163"/>
      <c r="H11" s="163"/>
      <c r="I11" s="164"/>
      <c r="J11" s="163"/>
      <c r="K11" s="163"/>
      <c r="L11" s="165"/>
      <c r="M11" s="416" t="s">
        <v>115</v>
      </c>
      <c r="N11" s="417"/>
      <c r="O11" s="417"/>
      <c r="P11" s="417"/>
      <c r="Q11" s="417"/>
      <c r="R11" s="417"/>
      <c r="S11" s="417"/>
      <c r="T11" s="417"/>
      <c r="U11" s="417"/>
      <c r="V11" s="417"/>
      <c r="W11" s="417"/>
      <c r="X11" s="417"/>
      <c r="Y11" s="417"/>
      <c r="Z11" s="417"/>
      <c r="AA11" s="417"/>
      <c r="AB11" s="293"/>
      <c r="AC11" s="294"/>
      <c r="AD11" s="294"/>
      <c r="AE11" s="166"/>
      <c r="AF11" s="166"/>
      <c r="AG11" s="166"/>
      <c r="AH11" s="166"/>
      <c r="AI11" s="166"/>
      <c r="AJ11" s="166"/>
      <c r="AK11" s="166"/>
      <c r="AL11" s="166"/>
      <c r="AM11" s="166"/>
      <c r="AN11" s="166"/>
    </row>
    <row r="12" spans="1:40" ht="19.5" x14ac:dyDescent="0.4">
      <c r="A12" s="167"/>
      <c r="B12" s="163"/>
      <c r="C12" s="163"/>
      <c r="D12" s="163"/>
      <c r="E12" s="163"/>
      <c r="F12" s="168"/>
      <c r="G12" s="163"/>
      <c r="H12" s="163"/>
      <c r="I12" s="164"/>
      <c r="J12" s="163"/>
      <c r="K12" s="163"/>
      <c r="L12" s="165"/>
      <c r="M12" s="416" t="s">
        <v>116</v>
      </c>
      <c r="N12" s="417"/>
      <c r="O12" s="417"/>
      <c r="P12" s="417"/>
      <c r="Q12" s="417"/>
      <c r="R12" s="417"/>
      <c r="S12" s="417"/>
      <c r="T12" s="417"/>
      <c r="U12" s="417"/>
      <c r="V12" s="417"/>
      <c r="W12" s="417"/>
      <c r="X12" s="417"/>
      <c r="Y12" s="417"/>
      <c r="Z12" s="417"/>
      <c r="AA12" s="417"/>
      <c r="AB12" s="293"/>
      <c r="AC12" s="294"/>
      <c r="AD12" s="294"/>
      <c r="AE12" s="416" t="s">
        <v>60</v>
      </c>
      <c r="AF12" s="416"/>
      <c r="AG12" s="416"/>
      <c r="AH12" s="424">
        <f>ROUNDDOWN(AJ19/1000,0)*1000</f>
        <v>0</v>
      </c>
      <c r="AI12" s="424"/>
      <c r="AJ12" s="424"/>
      <c r="AK12" s="424"/>
      <c r="AL12" s="424"/>
      <c r="AM12" s="424"/>
      <c r="AN12" s="169" t="s">
        <v>47</v>
      </c>
    </row>
    <row r="13" spans="1:40" x14ac:dyDescent="0.4">
      <c r="A13" s="427"/>
      <c r="B13" s="427"/>
      <c r="C13" s="427"/>
      <c r="D13" s="427"/>
      <c r="E13" s="433" t="s">
        <v>61</v>
      </c>
      <c r="F13" s="434"/>
      <c r="G13" s="434"/>
      <c r="H13" s="435"/>
      <c r="I13" s="427" t="s">
        <v>62</v>
      </c>
      <c r="J13" s="428"/>
      <c r="K13" s="428"/>
      <c r="L13" s="427" t="s">
        <v>63</v>
      </c>
      <c r="M13" s="428"/>
      <c r="N13" s="428"/>
      <c r="O13" s="427" t="s">
        <v>17</v>
      </c>
      <c r="P13" s="428"/>
      <c r="Q13" s="428"/>
      <c r="R13" s="427" t="s">
        <v>18</v>
      </c>
      <c r="S13" s="428"/>
      <c r="T13" s="428"/>
      <c r="U13" s="427" t="s">
        <v>19</v>
      </c>
      <c r="V13" s="428"/>
      <c r="W13" s="428"/>
      <c r="X13" s="427" t="s">
        <v>20</v>
      </c>
      <c r="Y13" s="428"/>
      <c r="Z13" s="428"/>
      <c r="AA13" s="427" t="s">
        <v>21</v>
      </c>
      <c r="AB13" s="428"/>
      <c r="AC13" s="428"/>
      <c r="AD13" s="427" t="s">
        <v>22</v>
      </c>
      <c r="AE13" s="428"/>
      <c r="AF13" s="428"/>
      <c r="AG13" s="427" t="s">
        <v>23</v>
      </c>
      <c r="AH13" s="428"/>
      <c r="AI13" s="428"/>
      <c r="AJ13" s="427" t="s">
        <v>64</v>
      </c>
      <c r="AK13" s="428"/>
      <c r="AL13" s="428"/>
      <c r="AM13" s="428"/>
      <c r="AN13" s="428"/>
    </row>
    <row r="14" spans="1:40" ht="26.25" customHeight="1" x14ac:dyDescent="0.4">
      <c r="A14" s="429" t="s">
        <v>117</v>
      </c>
      <c r="B14" s="430"/>
      <c r="C14" s="430"/>
      <c r="D14" s="430"/>
      <c r="E14" s="430"/>
      <c r="F14" s="430"/>
      <c r="G14" s="430"/>
      <c r="H14" s="430"/>
      <c r="I14" s="293"/>
      <c r="J14" s="294"/>
      <c r="K14" s="294"/>
      <c r="L14" s="293"/>
      <c r="M14" s="294"/>
      <c r="N14" s="294"/>
      <c r="O14" s="293"/>
      <c r="P14" s="294"/>
      <c r="Q14" s="294"/>
      <c r="R14" s="293"/>
      <c r="S14" s="294"/>
      <c r="T14" s="294"/>
      <c r="U14" s="293"/>
      <c r="V14" s="294"/>
      <c r="W14" s="294"/>
      <c r="X14" s="293"/>
      <c r="Y14" s="294"/>
      <c r="Z14" s="294"/>
      <c r="AA14" s="293"/>
      <c r="AB14" s="294"/>
      <c r="AC14" s="294"/>
      <c r="AD14" s="293"/>
      <c r="AE14" s="294"/>
      <c r="AF14" s="294"/>
      <c r="AG14" s="293"/>
      <c r="AH14" s="294"/>
      <c r="AI14" s="294"/>
      <c r="AJ14" s="431"/>
      <c r="AK14" s="432"/>
      <c r="AL14" s="432"/>
      <c r="AM14" s="432"/>
      <c r="AN14" s="432"/>
    </row>
    <row r="15" spans="1:40" x14ac:dyDescent="0.4">
      <c r="A15" s="436" t="s">
        <v>118</v>
      </c>
      <c r="B15" s="436"/>
      <c r="C15" s="436"/>
      <c r="D15" s="436"/>
      <c r="E15" s="437" t="str">
        <f>IF(M5="","",VLOOKUP(M5,B45:AF68,15,FALSE))</f>
        <v/>
      </c>
      <c r="F15" s="438"/>
      <c r="G15" s="439" t="str">
        <f>IF(M5="","",VLOOKUP(M5,B45:AF68,24,FALSE))</f>
        <v/>
      </c>
      <c r="H15" s="440"/>
      <c r="I15" s="298">
        <f>IF($E$15=1625,IF(I14="○",1625,0),IF(I14="○",$E$15*$AE$5,0))</f>
        <v>0</v>
      </c>
      <c r="J15" s="299"/>
      <c r="K15" s="300"/>
      <c r="L15" s="298">
        <f t="shared" ref="L15" si="0">IF($E$15=1625,IF(L14="○",1625,0),IF(L14="○",$E$15*$AE$5,0))</f>
        <v>0</v>
      </c>
      <c r="M15" s="299"/>
      <c r="N15" s="300"/>
      <c r="O15" s="298">
        <f t="shared" ref="O15" si="1">IF($E$15=1625,IF(O14="○",1625,0),IF(O14="○",$E$15*$AE$5,0))</f>
        <v>0</v>
      </c>
      <c r="P15" s="299"/>
      <c r="Q15" s="300"/>
      <c r="R15" s="298">
        <f t="shared" ref="R15" si="2">IF($E$15=1625,IF(R14="○",1625,0),IF(R14="○",$E$15*$AE$5,0))</f>
        <v>0</v>
      </c>
      <c r="S15" s="299"/>
      <c r="T15" s="300"/>
      <c r="U15" s="298">
        <f t="shared" ref="U15" si="3">IF($E$15=1625,IF(U14="○",1625,0),IF(U14="○",$E$15*$AE$5,0))</f>
        <v>0</v>
      </c>
      <c r="V15" s="299"/>
      <c r="W15" s="300"/>
      <c r="X15" s="298">
        <f t="shared" ref="X15" si="4">IF($E$15=1625,IF(X14="○",1625,0),IF(X14="○",$E$15*$AE$5,0))</f>
        <v>0</v>
      </c>
      <c r="Y15" s="299"/>
      <c r="Z15" s="300"/>
      <c r="AA15" s="298">
        <f t="shared" ref="AA15" si="5">IF($E$15=1625,IF(AA14="○",1625,0),IF(AA14="○",$E$15*$AE$5,0))</f>
        <v>0</v>
      </c>
      <c r="AB15" s="299"/>
      <c r="AC15" s="300"/>
      <c r="AD15" s="298">
        <f t="shared" ref="AD15" si="6">IF($E$15=1625,IF(AD14="○",1625,0),IF(AD14="○",$E$15*$AE$5,0))</f>
        <v>0</v>
      </c>
      <c r="AE15" s="299"/>
      <c r="AF15" s="300"/>
      <c r="AG15" s="298">
        <f t="shared" ref="AG15" si="7">IF($E$15=1625,IF(AG14="○",1625,0),IF(AG14="○",$E$15*$AE$5,0))</f>
        <v>0</v>
      </c>
      <c r="AH15" s="299"/>
      <c r="AI15" s="300"/>
      <c r="AJ15" s="441">
        <f>SUM(I15:AI15)</f>
        <v>0</v>
      </c>
      <c r="AK15" s="442"/>
      <c r="AL15" s="442"/>
      <c r="AM15" s="442"/>
      <c r="AN15" s="443"/>
    </row>
    <row r="16" spans="1:40" x14ac:dyDescent="0.4">
      <c r="A16" s="436" t="s">
        <v>119</v>
      </c>
      <c r="B16" s="436"/>
      <c r="C16" s="436"/>
      <c r="D16" s="436"/>
      <c r="E16" s="444" t="str">
        <f>IF(M5="","",VLOOKUP(M5,B45:AF68,18,FALSE))</f>
        <v/>
      </c>
      <c r="F16" s="445"/>
      <c r="G16" s="446" t="str">
        <f>IF(M5="","",VLOOKUP(M5,B45:AF68,24,FALSE))</f>
        <v/>
      </c>
      <c r="H16" s="447"/>
      <c r="I16" s="298">
        <f>IF($AB$11="○",1,0)*IF($E$16=300,IF(I14="○",300,0),IF(I14="○",$E$16*$AE$5,0))</f>
        <v>0</v>
      </c>
      <c r="J16" s="299"/>
      <c r="K16" s="300"/>
      <c r="L16" s="298">
        <f t="shared" ref="L16" si="8">IF($AB$11="○",1,0)*IF($E$16=300,IF(L14="○",300,0),IF(L14="○",$E$16*$AE$5,0))</f>
        <v>0</v>
      </c>
      <c r="M16" s="299"/>
      <c r="N16" s="300"/>
      <c r="O16" s="298">
        <f t="shared" ref="O16" si="9">IF($AB$11="○",1,0)*IF($E$16=300,IF(O14="○",300,0),IF(O14="○",$E$16*$AE$5,0))</f>
        <v>0</v>
      </c>
      <c r="P16" s="299"/>
      <c r="Q16" s="300"/>
      <c r="R16" s="298">
        <f t="shared" ref="R16" si="10">IF($AB$11="○",1,0)*IF($E$16=300,IF(R14="○",300,0),IF(R14="○",$E$16*$AE$5,0))</f>
        <v>0</v>
      </c>
      <c r="S16" s="299"/>
      <c r="T16" s="300"/>
      <c r="U16" s="298">
        <f t="shared" ref="U16" si="11">IF($AB$11="○",1,0)*IF($E$16=300,IF(U14="○",300,0),IF(U14="○",$E$16*$AE$5,0))</f>
        <v>0</v>
      </c>
      <c r="V16" s="299"/>
      <c r="W16" s="300"/>
      <c r="X16" s="298">
        <f t="shared" ref="X16" si="12">IF($AB$11="○",1,0)*IF($E$16=300,IF(X14="○",300,0),IF(X14="○",$E$16*$AE$5,0))</f>
        <v>0</v>
      </c>
      <c r="Y16" s="299"/>
      <c r="Z16" s="300"/>
      <c r="AA16" s="298">
        <f t="shared" ref="AA16" si="13">IF($AB$11="○",1,0)*IF($E$16=300,IF(AA14="○",300,0),IF(AA14="○",$E$16*$AE$5,0))</f>
        <v>0</v>
      </c>
      <c r="AB16" s="299"/>
      <c r="AC16" s="300"/>
      <c r="AD16" s="298">
        <f t="shared" ref="AD16" si="14">IF($AB$11="○",1,0)*IF($E$16=300,IF(AD14="○",300,0),IF(AD14="○",$E$16*$AE$5,0))</f>
        <v>0</v>
      </c>
      <c r="AE16" s="299"/>
      <c r="AF16" s="300"/>
      <c r="AG16" s="298">
        <f t="shared" ref="AG16" si="15">IF($AB$11="○",1,0)*IF($E$16=300,IF(AG14="○",300,0),IF(AG14="○",$E$16*$AE$5,0))</f>
        <v>0</v>
      </c>
      <c r="AH16" s="299"/>
      <c r="AI16" s="300"/>
      <c r="AJ16" s="441">
        <f t="shared" ref="AJ16:AJ19" si="16">SUM(I16:AI16)</f>
        <v>0</v>
      </c>
      <c r="AK16" s="442"/>
      <c r="AL16" s="442"/>
      <c r="AM16" s="442"/>
      <c r="AN16" s="443"/>
    </row>
    <row r="17" spans="1:40" x14ac:dyDescent="0.4">
      <c r="A17" s="436" t="s">
        <v>120</v>
      </c>
      <c r="B17" s="436"/>
      <c r="C17" s="436"/>
      <c r="D17" s="436"/>
      <c r="E17" s="444" t="str">
        <f>IF(M5="","",VLOOKUP(M5,B45:AF68,21,FALSE))</f>
        <v/>
      </c>
      <c r="F17" s="445"/>
      <c r="G17" s="446" t="str">
        <f>IF(M5="","",VLOOKUP(M5,B45:AF68,24,FALSE))</f>
        <v/>
      </c>
      <c r="H17" s="447"/>
      <c r="I17" s="298">
        <f>IF($AB$12="○",1,0)*IF(I14="○",$E$17*$AE$5,0)</f>
        <v>0</v>
      </c>
      <c r="J17" s="299"/>
      <c r="K17" s="300"/>
      <c r="L17" s="298">
        <f t="shared" ref="L17" si="17">IF($AB$12="○",1,0)*IF(L14="○",$E$17*$AE$5,0)</f>
        <v>0</v>
      </c>
      <c r="M17" s="299"/>
      <c r="N17" s="300"/>
      <c r="O17" s="298">
        <f t="shared" ref="O17" si="18">IF($AB$12="○",1,0)*IF(O14="○",$E$17*$AE$5,0)</f>
        <v>0</v>
      </c>
      <c r="P17" s="299"/>
      <c r="Q17" s="300"/>
      <c r="R17" s="298">
        <f t="shared" ref="R17" si="19">IF($AB$12="○",1,0)*IF(R14="○",$E$17*$AE$5,0)</f>
        <v>0</v>
      </c>
      <c r="S17" s="299"/>
      <c r="T17" s="300"/>
      <c r="U17" s="298">
        <f t="shared" ref="U17" si="20">IF($AB$12="○",1,0)*IF(U14="○",$E$17*$AE$5,0)</f>
        <v>0</v>
      </c>
      <c r="V17" s="299"/>
      <c r="W17" s="300"/>
      <c r="X17" s="298">
        <f t="shared" ref="X17" si="21">IF($AB$12="○",1,0)*IF(X14="○",$E$17*$AE$5,0)</f>
        <v>0</v>
      </c>
      <c r="Y17" s="299"/>
      <c r="Z17" s="300"/>
      <c r="AA17" s="298">
        <f t="shared" ref="AA17" si="22">IF($AB$12="○",1,0)*IF(AA14="○",$E$17*$AE$5,0)</f>
        <v>0</v>
      </c>
      <c r="AB17" s="299"/>
      <c r="AC17" s="300"/>
      <c r="AD17" s="298">
        <f t="shared" ref="AD17" si="23">IF($AB$12="○",1,0)*IF(AD14="○",$E$17*$AE$5,0)</f>
        <v>0</v>
      </c>
      <c r="AE17" s="299"/>
      <c r="AF17" s="300"/>
      <c r="AG17" s="298">
        <f t="shared" ref="AG17" si="24">IF($AB$12="○",1,0)*IF(AG14="○",$E$17*$AE$5,0)</f>
        <v>0</v>
      </c>
      <c r="AH17" s="299"/>
      <c r="AI17" s="300"/>
      <c r="AJ17" s="441">
        <f t="shared" si="16"/>
        <v>0</v>
      </c>
      <c r="AK17" s="442"/>
      <c r="AL17" s="442"/>
      <c r="AM17" s="442"/>
      <c r="AN17" s="443"/>
    </row>
    <row r="18" spans="1:40" x14ac:dyDescent="0.4">
      <c r="A18" s="436" t="s">
        <v>65</v>
      </c>
      <c r="B18" s="436"/>
      <c r="C18" s="436"/>
      <c r="D18" s="436"/>
      <c r="E18" s="444" t="str">
        <f>IF(M5="","",VLOOKUP(M5,B45:AF68,29,FALSE))</f>
        <v/>
      </c>
      <c r="F18" s="445"/>
      <c r="G18" s="446" t="s">
        <v>66</v>
      </c>
      <c r="H18" s="453"/>
      <c r="I18" s="298">
        <f>IF(I14="○",$E$18*$AL$5,0)</f>
        <v>0</v>
      </c>
      <c r="J18" s="299"/>
      <c r="K18" s="300"/>
      <c r="L18" s="298">
        <f t="shared" ref="L18" si="25">IF(L14="○",$E$18*$AL$5,0)</f>
        <v>0</v>
      </c>
      <c r="M18" s="299"/>
      <c r="N18" s="300"/>
      <c r="O18" s="298">
        <f t="shared" ref="O18" si="26">IF(O14="○",$E$18*$AL$5,0)</f>
        <v>0</v>
      </c>
      <c r="P18" s="299"/>
      <c r="Q18" s="300"/>
      <c r="R18" s="298">
        <f t="shared" ref="R18" si="27">IF(R14="○",$E$18*$AL$5,0)</f>
        <v>0</v>
      </c>
      <c r="S18" s="299"/>
      <c r="T18" s="300"/>
      <c r="U18" s="298">
        <f t="shared" ref="U18" si="28">IF(U14="○",$E$18*$AL$5,0)</f>
        <v>0</v>
      </c>
      <c r="V18" s="299"/>
      <c r="W18" s="300"/>
      <c r="X18" s="298">
        <f t="shared" ref="X18" si="29">IF(X14="○",$E$18*$AL$5,0)</f>
        <v>0</v>
      </c>
      <c r="Y18" s="299"/>
      <c r="Z18" s="300"/>
      <c r="AA18" s="298">
        <f t="shared" ref="AA18" si="30">IF(AA14="○",$E$18*$AL$5,0)</f>
        <v>0</v>
      </c>
      <c r="AB18" s="299"/>
      <c r="AC18" s="300"/>
      <c r="AD18" s="298">
        <f t="shared" ref="AD18" si="31">IF(AD14="○",$E$18*$AL$5,0)</f>
        <v>0</v>
      </c>
      <c r="AE18" s="299"/>
      <c r="AF18" s="300"/>
      <c r="AG18" s="298">
        <f t="shared" ref="AG18" si="32">IF(AG14="○",$E$18*$AL$5,0)</f>
        <v>0</v>
      </c>
      <c r="AH18" s="299"/>
      <c r="AI18" s="300"/>
      <c r="AJ18" s="441">
        <f t="shared" si="16"/>
        <v>0</v>
      </c>
      <c r="AK18" s="442"/>
      <c r="AL18" s="442"/>
      <c r="AM18" s="442"/>
      <c r="AN18" s="443"/>
    </row>
    <row r="19" spans="1:40" x14ac:dyDescent="0.4">
      <c r="A19" s="436" t="s">
        <v>67</v>
      </c>
      <c r="B19" s="436"/>
      <c r="C19" s="436"/>
      <c r="D19" s="436"/>
      <c r="E19" s="448"/>
      <c r="F19" s="449"/>
      <c r="G19" s="449"/>
      <c r="H19" s="450"/>
      <c r="I19" s="298">
        <f>SUM(I15:K18)</f>
        <v>0</v>
      </c>
      <c r="J19" s="451"/>
      <c r="K19" s="452"/>
      <c r="L19" s="298">
        <f>SUM(L15:N18)</f>
        <v>0</v>
      </c>
      <c r="M19" s="451"/>
      <c r="N19" s="452"/>
      <c r="O19" s="298">
        <f>SUM(O15:Q18)</f>
        <v>0</v>
      </c>
      <c r="P19" s="451"/>
      <c r="Q19" s="452"/>
      <c r="R19" s="298">
        <f>SUM(R15:T18)</f>
        <v>0</v>
      </c>
      <c r="S19" s="451"/>
      <c r="T19" s="452"/>
      <c r="U19" s="298">
        <f>SUM(U15:W18)</f>
        <v>0</v>
      </c>
      <c r="V19" s="451"/>
      <c r="W19" s="452"/>
      <c r="X19" s="298">
        <f>SUM(X15:Z18)</f>
        <v>0</v>
      </c>
      <c r="Y19" s="451"/>
      <c r="Z19" s="452"/>
      <c r="AA19" s="298">
        <f>SUM(AA15:AC18)</f>
        <v>0</v>
      </c>
      <c r="AB19" s="451"/>
      <c r="AC19" s="452"/>
      <c r="AD19" s="298">
        <f>SUM(AD15:AF18)</f>
        <v>0</v>
      </c>
      <c r="AE19" s="451"/>
      <c r="AF19" s="452"/>
      <c r="AG19" s="298">
        <f>SUM(AG15:AI18)</f>
        <v>0</v>
      </c>
      <c r="AH19" s="451"/>
      <c r="AI19" s="452"/>
      <c r="AJ19" s="441">
        <f t="shared" si="16"/>
        <v>0</v>
      </c>
      <c r="AK19" s="442"/>
      <c r="AL19" s="442"/>
      <c r="AM19" s="442"/>
      <c r="AN19" s="443"/>
    </row>
    <row r="21" spans="1:40" s="166" customFormat="1" x14ac:dyDescent="0.4">
      <c r="A21" s="170" t="s">
        <v>122</v>
      </c>
    </row>
    <row r="22" spans="1:40" s="166" customFormat="1" x14ac:dyDescent="0.4">
      <c r="A22" s="166" t="s">
        <v>121</v>
      </c>
    </row>
    <row r="23" spans="1:40" s="166" customFormat="1" ht="18.75" customHeight="1" x14ac:dyDescent="0.4">
      <c r="A23" s="171"/>
      <c r="B23" s="454" t="s">
        <v>68</v>
      </c>
      <c r="C23" s="463"/>
      <c r="D23" s="463"/>
      <c r="E23" s="462" t="s">
        <v>69</v>
      </c>
      <c r="F23" s="463"/>
      <c r="G23" s="463"/>
      <c r="H23" s="456" t="s">
        <v>70</v>
      </c>
      <c r="I23" s="457"/>
      <c r="J23" s="457"/>
      <c r="K23" s="464" t="s">
        <v>71</v>
      </c>
      <c r="L23" s="465"/>
      <c r="M23" s="465"/>
      <c r="N23" s="465"/>
      <c r="O23" s="465"/>
      <c r="P23" s="465"/>
      <c r="Q23" s="465"/>
      <c r="R23" s="465"/>
      <c r="S23" s="466"/>
      <c r="U23" s="419"/>
      <c r="V23" s="419"/>
      <c r="W23" s="454" t="s">
        <v>68</v>
      </c>
      <c r="X23" s="463"/>
      <c r="Y23" s="463"/>
      <c r="Z23" s="462" t="s">
        <v>69</v>
      </c>
      <c r="AA23" s="463"/>
      <c r="AB23" s="463"/>
      <c r="AC23" s="456" t="s">
        <v>70</v>
      </c>
      <c r="AD23" s="457"/>
      <c r="AE23" s="457"/>
      <c r="AF23" s="464" t="s">
        <v>71</v>
      </c>
      <c r="AG23" s="465"/>
      <c r="AH23" s="465"/>
      <c r="AI23" s="465"/>
      <c r="AJ23" s="465"/>
      <c r="AK23" s="465"/>
      <c r="AL23" s="465"/>
      <c r="AM23" s="465"/>
      <c r="AN23" s="466"/>
    </row>
    <row r="24" spans="1:40" s="166" customFormat="1" x14ac:dyDescent="0.4">
      <c r="A24" s="172" t="s">
        <v>72</v>
      </c>
      <c r="B24" s="454" t="s">
        <v>73</v>
      </c>
      <c r="C24" s="455"/>
      <c r="D24" s="455"/>
      <c r="E24" s="173">
        <v>5</v>
      </c>
      <c r="F24" s="174">
        <v>0</v>
      </c>
      <c r="G24" s="175">
        <v>0</v>
      </c>
      <c r="H24" s="456" t="s">
        <v>74</v>
      </c>
      <c r="I24" s="457"/>
      <c r="J24" s="457"/>
      <c r="K24" s="458"/>
      <c r="L24" s="459"/>
      <c r="M24" s="460">
        <v>1</v>
      </c>
      <c r="N24" s="461"/>
      <c r="O24" s="176" t="s">
        <v>75</v>
      </c>
      <c r="P24" s="458">
        <v>2</v>
      </c>
      <c r="Q24" s="459"/>
      <c r="R24" s="460">
        <v>3</v>
      </c>
      <c r="S24" s="461"/>
      <c r="U24" s="462" t="s">
        <v>72</v>
      </c>
      <c r="V24" s="462"/>
      <c r="W24" s="454" t="s">
        <v>73</v>
      </c>
      <c r="X24" s="455"/>
      <c r="Y24" s="455"/>
      <c r="Z24" s="173">
        <v>5</v>
      </c>
      <c r="AA24" s="174">
        <v>0</v>
      </c>
      <c r="AB24" s="175">
        <v>0</v>
      </c>
      <c r="AC24" s="456" t="s">
        <v>76</v>
      </c>
      <c r="AD24" s="457"/>
      <c r="AE24" s="457"/>
      <c r="AF24" s="458"/>
      <c r="AG24" s="459"/>
      <c r="AH24" s="460"/>
      <c r="AI24" s="461"/>
      <c r="AJ24" s="176" t="s">
        <v>75</v>
      </c>
      <c r="AK24" s="458">
        <v>4</v>
      </c>
      <c r="AL24" s="459"/>
      <c r="AM24" s="460">
        <v>5</v>
      </c>
      <c r="AN24" s="461"/>
    </row>
    <row r="25" spans="1:40" s="166" customFormat="1" x14ac:dyDescent="0.4">
      <c r="A25" s="177">
        <v>1</v>
      </c>
      <c r="B25" s="383"/>
      <c r="C25" s="384"/>
      <c r="D25" s="384"/>
      <c r="E25" s="88"/>
      <c r="F25" s="89"/>
      <c r="G25" s="90"/>
      <c r="H25" s="356"/>
      <c r="I25" s="357"/>
      <c r="J25" s="357"/>
      <c r="K25" s="358"/>
      <c r="L25" s="359"/>
      <c r="M25" s="377"/>
      <c r="N25" s="378"/>
      <c r="O25" s="178" t="s">
        <v>75</v>
      </c>
      <c r="P25" s="358"/>
      <c r="Q25" s="359"/>
      <c r="R25" s="377"/>
      <c r="S25" s="378"/>
      <c r="U25" s="468">
        <v>11</v>
      </c>
      <c r="V25" s="468"/>
      <c r="W25" s="385"/>
      <c r="X25" s="384"/>
      <c r="Y25" s="384"/>
      <c r="Z25" s="97"/>
      <c r="AA25" s="89"/>
      <c r="AB25" s="90"/>
      <c r="AC25" s="356"/>
      <c r="AD25" s="357"/>
      <c r="AE25" s="357"/>
      <c r="AF25" s="358"/>
      <c r="AG25" s="359"/>
      <c r="AH25" s="377"/>
      <c r="AI25" s="378"/>
      <c r="AJ25" s="178" t="s">
        <v>75</v>
      </c>
      <c r="AK25" s="358"/>
      <c r="AL25" s="359"/>
      <c r="AM25" s="377"/>
      <c r="AN25" s="378"/>
    </row>
    <row r="26" spans="1:40" s="166" customFormat="1" x14ac:dyDescent="0.4">
      <c r="A26" s="179">
        <v>2</v>
      </c>
      <c r="B26" s="379"/>
      <c r="C26" s="380"/>
      <c r="D26" s="380"/>
      <c r="E26" s="91"/>
      <c r="F26" s="92"/>
      <c r="G26" s="93"/>
      <c r="H26" s="373"/>
      <c r="I26" s="374"/>
      <c r="J26" s="374"/>
      <c r="K26" s="375"/>
      <c r="L26" s="376"/>
      <c r="M26" s="381"/>
      <c r="N26" s="382"/>
      <c r="O26" s="180" t="s">
        <v>75</v>
      </c>
      <c r="P26" s="375"/>
      <c r="Q26" s="376"/>
      <c r="R26" s="381"/>
      <c r="S26" s="382"/>
      <c r="U26" s="467">
        <v>12</v>
      </c>
      <c r="V26" s="467"/>
      <c r="W26" s="379"/>
      <c r="X26" s="380"/>
      <c r="Y26" s="380"/>
      <c r="Z26" s="91"/>
      <c r="AA26" s="92"/>
      <c r="AB26" s="93"/>
      <c r="AC26" s="373"/>
      <c r="AD26" s="374"/>
      <c r="AE26" s="374"/>
      <c r="AF26" s="375"/>
      <c r="AG26" s="376"/>
      <c r="AH26" s="381"/>
      <c r="AI26" s="382"/>
      <c r="AJ26" s="180" t="s">
        <v>75</v>
      </c>
      <c r="AK26" s="375"/>
      <c r="AL26" s="376"/>
      <c r="AM26" s="381"/>
      <c r="AN26" s="382"/>
    </row>
    <row r="27" spans="1:40" s="166" customFormat="1" x14ac:dyDescent="0.4">
      <c r="A27" s="179">
        <v>3</v>
      </c>
      <c r="B27" s="379"/>
      <c r="C27" s="380"/>
      <c r="D27" s="380"/>
      <c r="E27" s="91"/>
      <c r="F27" s="92"/>
      <c r="G27" s="93"/>
      <c r="H27" s="373"/>
      <c r="I27" s="374"/>
      <c r="J27" s="374"/>
      <c r="K27" s="375"/>
      <c r="L27" s="376"/>
      <c r="M27" s="381"/>
      <c r="N27" s="382"/>
      <c r="O27" s="180" t="s">
        <v>75</v>
      </c>
      <c r="P27" s="375"/>
      <c r="Q27" s="376"/>
      <c r="R27" s="381"/>
      <c r="S27" s="382"/>
      <c r="U27" s="467">
        <v>13</v>
      </c>
      <c r="V27" s="467"/>
      <c r="W27" s="379"/>
      <c r="X27" s="380"/>
      <c r="Y27" s="380"/>
      <c r="Z27" s="91"/>
      <c r="AA27" s="92"/>
      <c r="AB27" s="93"/>
      <c r="AC27" s="373"/>
      <c r="AD27" s="374"/>
      <c r="AE27" s="374"/>
      <c r="AF27" s="375"/>
      <c r="AG27" s="376"/>
      <c r="AH27" s="381"/>
      <c r="AI27" s="382"/>
      <c r="AJ27" s="180" t="s">
        <v>75</v>
      </c>
      <c r="AK27" s="375"/>
      <c r="AL27" s="376"/>
      <c r="AM27" s="381"/>
      <c r="AN27" s="382"/>
    </row>
    <row r="28" spans="1:40" s="166" customFormat="1" x14ac:dyDescent="0.4">
      <c r="A28" s="179">
        <v>4</v>
      </c>
      <c r="B28" s="379"/>
      <c r="C28" s="380"/>
      <c r="D28" s="380"/>
      <c r="E28" s="91"/>
      <c r="F28" s="92"/>
      <c r="G28" s="93"/>
      <c r="H28" s="373"/>
      <c r="I28" s="374"/>
      <c r="J28" s="374"/>
      <c r="K28" s="375"/>
      <c r="L28" s="376"/>
      <c r="M28" s="381"/>
      <c r="N28" s="382"/>
      <c r="O28" s="180" t="s">
        <v>75</v>
      </c>
      <c r="P28" s="375"/>
      <c r="Q28" s="376"/>
      <c r="R28" s="381"/>
      <c r="S28" s="382"/>
      <c r="U28" s="467">
        <v>14</v>
      </c>
      <c r="V28" s="467"/>
      <c r="W28" s="379"/>
      <c r="X28" s="380"/>
      <c r="Y28" s="380"/>
      <c r="Z28" s="91"/>
      <c r="AA28" s="92"/>
      <c r="AB28" s="93"/>
      <c r="AC28" s="373"/>
      <c r="AD28" s="374"/>
      <c r="AE28" s="374"/>
      <c r="AF28" s="375"/>
      <c r="AG28" s="376"/>
      <c r="AH28" s="381"/>
      <c r="AI28" s="382"/>
      <c r="AJ28" s="180" t="s">
        <v>75</v>
      </c>
      <c r="AK28" s="375"/>
      <c r="AL28" s="376"/>
      <c r="AM28" s="381"/>
      <c r="AN28" s="382"/>
    </row>
    <row r="29" spans="1:40" s="166" customFormat="1" x14ac:dyDescent="0.4">
      <c r="A29" s="179">
        <v>5</v>
      </c>
      <c r="B29" s="379"/>
      <c r="C29" s="380"/>
      <c r="D29" s="380"/>
      <c r="E29" s="91"/>
      <c r="F29" s="92"/>
      <c r="G29" s="93"/>
      <c r="H29" s="373"/>
      <c r="I29" s="374"/>
      <c r="J29" s="374"/>
      <c r="K29" s="375"/>
      <c r="L29" s="376"/>
      <c r="M29" s="381"/>
      <c r="N29" s="382"/>
      <c r="O29" s="180" t="s">
        <v>75</v>
      </c>
      <c r="P29" s="375"/>
      <c r="Q29" s="376"/>
      <c r="R29" s="381"/>
      <c r="S29" s="382"/>
      <c r="U29" s="467">
        <v>15</v>
      </c>
      <c r="V29" s="467"/>
      <c r="W29" s="379"/>
      <c r="X29" s="380"/>
      <c r="Y29" s="380"/>
      <c r="Z29" s="91"/>
      <c r="AA29" s="92"/>
      <c r="AB29" s="93"/>
      <c r="AC29" s="373"/>
      <c r="AD29" s="374"/>
      <c r="AE29" s="374"/>
      <c r="AF29" s="375"/>
      <c r="AG29" s="376"/>
      <c r="AH29" s="381"/>
      <c r="AI29" s="382"/>
      <c r="AJ29" s="180" t="s">
        <v>75</v>
      </c>
      <c r="AK29" s="375"/>
      <c r="AL29" s="376"/>
      <c r="AM29" s="381"/>
      <c r="AN29" s="382"/>
    </row>
    <row r="30" spans="1:40" s="166" customFormat="1" x14ac:dyDescent="0.4">
      <c r="A30" s="179">
        <v>6</v>
      </c>
      <c r="B30" s="379"/>
      <c r="C30" s="380"/>
      <c r="D30" s="380"/>
      <c r="E30" s="91"/>
      <c r="F30" s="92"/>
      <c r="G30" s="93"/>
      <c r="H30" s="373"/>
      <c r="I30" s="374"/>
      <c r="J30" s="374"/>
      <c r="K30" s="375"/>
      <c r="L30" s="376"/>
      <c r="M30" s="381"/>
      <c r="N30" s="382"/>
      <c r="O30" s="180" t="s">
        <v>75</v>
      </c>
      <c r="P30" s="375"/>
      <c r="Q30" s="376"/>
      <c r="R30" s="381"/>
      <c r="S30" s="382"/>
      <c r="U30" s="467">
        <v>16</v>
      </c>
      <c r="V30" s="467"/>
      <c r="W30" s="379"/>
      <c r="X30" s="380"/>
      <c r="Y30" s="380"/>
      <c r="Z30" s="91"/>
      <c r="AA30" s="92"/>
      <c r="AB30" s="93"/>
      <c r="AC30" s="373"/>
      <c r="AD30" s="374"/>
      <c r="AE30" s="374"/>
      <c r="AF30" s="375"/>
      <c r="AG30" s="376"/>
      <c r="AH30" s="381"/>
      <c r="AI30" s="382"/>
      <c r="AJ30" s="180" t="s">
        <v>75</v>
      </c>
      <c r="AK30" s="375"/>
      <c r="AL30" s="376"/>
      <c r="AM30" s="381"/>
      <c r="AN30" s="382"/>
    </row>
    <row r="31" spans="1:40" s="166" customFormat="1" x14ac:dyDescent="0.4">
      <c r="A31" s="179">
        <v>7</v>
      </c>
      <c r="B31" s="379"/>
      <c r="C31" s="380"/>
      <c r="D31" s="380"/>
      <c r="E31" s="91"/>
      <c r="F31" s="92"/>
      <c r="G31" s="93"/>
      <c r="H31" s="373"/>
      <c r="I31" s="374"/>
      <c r="J31" s="374"/>
      <c r="K31" s="375"/>
      <c r="L31" s="376"/>
      <c r="M31" s="381"/>
      <c r="N31" s="382"/>
      <c r="O31" s="180" t="s">
        <v>75</v>
      </c>
      <c r="P31" s="375"/>
      <c r="Q31" s="376"/>
      <c r="R31" s="381"/>
      <c r="S31" s="382"/>
      <c r="U31" s="467">
        <v>17</v>
      </c>
      <c r="V31" s="467"/>
      <c r="W31" s="379"/>
      <c r="X31" s="380"/>
      <c r="Y31" s="380"/>
      <c r="Z31" s="91"/>
      <c r="AA31" s="92"/>
      <c r="AB31" s="93"/>
      <c r="AC31" s="373"/>
      <c r="AD31" s="374"/>
      <c r="AE31" s="374"/>
      <c r="AF31" s="375"/>
      <c r="AG31" s="376"/>
      <c r="AH31" s="381"/>
      <c r="AI31" s="382"/>
      <c r="AJ31" s="180" t="s">
        <v>75</v>
      </c>
      <c r="AK31" s="375"/>
      <c r="AL31" s="376"/>
      <c r="AM31" s="381"/>
      <c r="AN31" s="382"/>
    </row>
    <row r="32" spans="1:40" s="166" customFormat="1" x14ac:dyDescent="0.4">
      <c r="A32" s="179">
        <v>8</v>
      </c>
      <c r="B32" s="379"/>
      <c r="C32" s="380"/>
      <c r="D32" s="380"/>
      <c r="E32" s="91"/>
      <c r="F32" s="92"/>
      <c r="G32" s="93"/>
      <c r="H32" s="373"/>
      <c r="I32" s="374"/>
      <c r="J32" s="374"/>
      <c r="K32" s="375"/>
      <c r="L32" s="376"/>
      <c r="M32" s="381"/>
      <c r="N32" s="382"/>
      <c r="O32" s="180" t="s">
        <v>75</v>
      </c>
      <c r="P32" s="375"/>
      <c r="Q32" s="376"/>
      <c r="R32" s="381"/>
      <c r="S32" s="382"/>
      <c r="U32" s="467">
        <v>18</v>
      </c>
      <c r="V32" s="467"/>
      <c r="W32" s="379"/>
      <c r="X32" s="380"/>
      <c r="Y32" s="380"/>
      <c r="Z32" s="91"/>
      <c r="AA32" s="92"/>
      <c r="AB32" s="93"/>
      <c r="AC32" s="373"/>
      <c r="AD32" s="374"/>
      <c r="AE32" s="374"/>
      <c r="AF32" s="375"/>
      <c r="AG32" s="376"/>
      <c r="AH32" s="381"/>
      <c r="AI32" s="382"/>
      <c r="AJ32" s="180" t="s">
        <v>75</v>
      </c>
      <c r="AK32" s="375"/>
      <c r="AL32" s="376"/>
      <c r="AM32" s="381"/>
      <c r="AN32" s="382"/>
    </row>
    <row r="33" spans="1:43" s="166" customFormat="1" x14ac:dyDescent="0.4">
      <c r="A33" s="179">
        <v>9</v>
      </c>
      <c r="B33" s="379"/>
      <c r="C33" s="380"/>
      <c r="D33" s="380"/>
      <c r="E33" s="91"/>
      <c r="F33" s="92"/>
      <c r="G33" s="93"/>
      <c r="H33" s="373"/>
      <c r="I33" s="374"/>
      <c r="J33" s="374"/>
      <c r="K33" s="375"/>
      <c r="L33" s="376"/>
      <c r="M33" s="381"/>
      <c r="N33" s="382"/>
      <c r="O33" s="180" t="s">
        <v>75</v>
      </c>
      <c r="P33" s="375"/>
      <c r="Q33" s="376"/>
      <c r="R33" s="381"/>
      <c r="S33" s="382"/>
      <c r="U33" s="467">
        <v>19</v>
      </c>
      <c r="V33" s="467"/>
      <c r="W33" s="393"/>
      <c r="X33" s="380"/>
      <c r="Y33" s="380"/>
      <c r="Z33" s="91"/>
      <c r="AA33" s="92"/>
      <c r="AB33" s="93"/>
      <c r="AC33" s="373"/>
      <c r="AD33" s="374"/>
      <c r="AE33" s="374"/>
      <c r="AF33" s="375"/>
      <c r="AG33" s="376"/>
      <c r="AH33" s="381"/>
      <c r="AI33" s="382"/>
      <c r="AJ33" s="180" t="s">
        <v>75</v>
      </c>
      <c r="AK33" s="375"/>
      <c r="AL33" s="376"/>
      <c r="AM33" s="381"/>
      <c r="AN33" s="382"/>
    </row>
    <row r="34" spans="1:43" s="166" customFormat="1" x14ac:dyDescent="0.4">
      <c r="A34" s="181">
        <v>10</v>
      </c>
      <c r="B34" s="406"/>
      <c r="C34" s="407"/>
      <c r="D34" s="407"/>
      <c r="E34" s="94"/>
      <c r="F34" s="95"/>
      <c r="G34" s="96"/>
      <c r="H34" s="387"/>
      <c r="I34" s="388"/>
      <c r="J34" s="388"/>
      <c r="K34" s="389"/>
      <c r="L34" s="390"/>
      <c r="M34" s="391"/>
      <c r="N34" s="392"/>
      <c r="O34" s="182" t="s">
        <v>75</v>
      </c>
      <c r="P34" s="389"/>
      <c r="Q34" s="390"/>
      <c r="R34" s="391"/>
      <c r="S34" s="392"/>
      <c r="U34" s="479">
        <v>20</v>
      </c>
      <c r="V34" s="479"/>
      <c r="W34" s="408"/>
      <c r="X34" s="407"/>
      <c r="Y34" s="407"/>
      <c r="Z34" s="94"/>
      <c r="AA34" s="95"/>
      <c r="AB34" s="96"/>
      <c r="AC34" s="387"/>
      <c r="AD34" s="388"/>
      <c r="AE34" s="388"/>
      <c r="AF34" s="389"/>
      <c r="AG34" s="390"/>
      <c r="AH34" s="391"/>
      <c r="AI34" s="392"/>
      <c r="AJ34" s="182" t="s">
        <v>75</v>
      </c>
      <c r="AK34" s="389"/>
      <c r="AL34" s="390"/>
      <c r="AM34" s="391"/>
      <c r="AN34" s="392"/>
    </row>
    <row r="35" spans="1:43" s="166" customFormat="1" ht="15.75" hidden="1" customHeight="1" x14ac:dyDescent="0.4">
      <c r="B35" s="412">
        <f>COUNTA(B25:D34)</f>
        <v>0</v>
      </c>
      <c r="C35" s="412"/>
      <c r="D35" s="412"/>
      <c r="W35" s="412">
        <f>COUNTA(W25:Y34)</f>
        <v>0</v>
      </c>
      <c r="X35" s="412"/>
      <c r="Y35" s="412"/>
    </row>
    <row r="36" spans="1:43" s="166" customFormat="1" ht="15.75" customHeight="1" x14ac:dyDescent="0.4"/>
    <row r="37" spans="1:43" s="166" customFormat="1" ht="15.75" customHeight="1" thickBot="1" x14ac:dyDescent="0.45"/>
    <row r="38" spans="1:43" s="166" customFormat="1" ht="26.25" customHeight="1" x14ac:dyDescent="0.4">
      <c r="A38" s="469" t="s">
        <v>77</v>
      </c>
      <c r="B38" s="470"/>
      <c r="C38" s="470"/>
      <c r="D38" s="470"/>
      <c r="E38" s="470"/>
      <c r="F38" s="470"/>
      <c r="G38" s="470"/>
      <c r="H38" s="470"/>
      <c r="I38" s="470"/>
      <c r="J38" s="470"/>
      <c r="K38" s="470"/>
      <c r="L38" s="470"/>
      <c r="M38" s="470"/>
      <c r="N38" s="470"/>
      <c r="O38" s="470"/>
      <c r="P38" s="470"/>
      <c r="Q38" s="470"/>
      <c r="R38" s="470"/>
      <c r="S38" s="470"/>
      <c r="T38" s="470"/>
      <c r="U38" s="470"/>
      <c r="V38" s="470"/>
      <c r="W38" s="470"/>
      <c r="X38" s="470"/>
      <c r="Y38" s="470"/>
      <c r="Z38" s="470"/>
      <c r="AA38" s="470"/>
      <c r="AB38" s="470"/>
      <c r="AC38" s="470"/>
      <c r="AD38" s="470"/>
      <c r="AE38" s="470"/>
      <c r="AF38" s="470"/>
      <c r="AG38" s="470"/>
      <c r="AH38" s="470"/>
      <c r="AI38" s="470"/>
      <c r="AJ38" s="470"/>
      <c r="AK38" s="470"/>
      <c r="AL38" s="470"/>
      <c r="AM38" s="470"/>
      <c r="AN38" s="471"/>
      <c r="AQ38" s="183" t="str">
        <f>IF(COUNTIF(A39:A41,"○")=3,"申請可","NG")</f>
        <v>NG</v>
      </c>
    </row>
    <row r="39" spans="1:43" s="166" customFormat="1" ht="26.25" customHeight="1" x14ac:dyDescent="0.4">
      <c r="A39" s="98"/>
      <c r="B39" s="472" t="s">
        <v>123</v>
      </c>
      <c r="C39" s="472"/>
      <c r="D39" s="472"/>
      <c r="E39" s="472"/>
      <c r="F39" s="472"/>
      <c r="G39" s="472"/>
      <c r="H39" s="472"/>
      <c r="I39" s="472"/>
      <c r="J39" s="472"/>
      <c r="K39" s="472"/>
      <c r="L39" s="472"/>
      <c r="M39" s="472"/>
      <c r="N39" s="472"/>
      <c r="O39" s="472"/>
      <c r="P39" s="472"/>
      <c r="Q39" s="472"/>
      <c r="R39" s="472"/>
      <c r="S39" s="472"/>
      <c r="T39" s="472"/>
      <c r="U39" s="472"/>
      <c r="V39" s="472"/>
      <c r="W39" s="472"/>
      <c r="X39" s="472"/>
      <c r="Y39" s="472"/>
      <c r="Z39" s="472"/>
      <c r="AA39" s="472"/>
      <c r="AB39" s="472"/>
      <c r="AC39" s="472"/>
      <c r="AD39" s="472"/>
      <c r="AE39" s="472"/>
      <c r="AF39" s="472"/>
      <c r="AG39" s="472"/>
      <c r="AH39" s="472"/>
      <c r="AI39" s="472"/>
      <c r="AJ39" s="472"/>
      <c r="AK39" s="472"/>
      <c r="AL39" s="472"/>
      <c r="AM39" s="472"/>
      <c r="AN39" s="473"/>
    </row>
    <row r="40" spans="1:43" s="166" customFormat="1" ht="26.25" customHeight="1" x14ac:dyDescent="0.4">
      <c r="A40" s="98"/>
      <c r="B40" s="474" t="s">
        <v>124</v>
      </c>
      <c r="C40" s="474"/>
      <c r="D40" s="474"/>
      <c r="E40" s="474"/>
      <c r="F40" s="474"/>
      <c r="G40" s="474"/>
      <c r="H40" s="474"/>
      <c r="I40" s="474"/>
      <c r="J40" s="474"/>
      <c r="K40" s="474"/>
      <c r="L40" s="474"/>
      <c r="M40" s="474"/>
      <c r="N40" s="474"/>
      <c r="O40" s="474"/>
      <c r="P40" s="474"/>
      <c r="Q40" s="474"/>
      <c r="R40" s="474"/>
      <c r="S40" s="474"/>
      <c r="T40" s="474"/>
      <c r="U40" s="474"/>
      <c r="V40" s="474"/>
      <c r="W40" s="474"/>
      <c r="X40" s="474"/>
      <c r="Y40" s="474"/>
      <c r="Z40" s="474"/>
      <c r="AA40" s="474"/>
      <c r="AB40" s="474"/>
      <c r="AC40" s="474"/>
      <c r="AD40" s="474"/>
      <c r="AE40" s="474"/>
      <c r="AF40" s="474"/>
      <c r="AG40" s="474"/>
      <c r="AH40" s="474"/>
      <c r="AI40" s="474"/>
      <c r="AJ40" s="474"/>
      <c r="AK40" s="474"/>
      <c r="AL40" s="474"/>
      <c r="AM40" s="474"/>
      <c r="AN40" s="475"/>
    </row>
    <row r="41" spans="1:43" s="166" customFormat="1" ht="26.25" customHeight="1" thickBot="1" x14ac:dyDescent="0.45">
      <c r="A41" s="99"/>
      <c r="B41" s="476" t="s">
        <v>78</v>
      </c>
      <c r="C41" s="476"/>
      <c r="D41" s="476"/>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L41" s="476"/>
      <c r="AM41" s="476"/>
      <c r="AN41" s="477"/>
    </row>
    <row r="42" spans="1:43" s="166" customFormat="1" x14ac:dyDescent="0.4"/>
    <row r="44" spans="1:43" x14ac:dyDescent="0.4">
      <c r="P44" s="157" t="s">
        <v>126</v>
      </c>
      <c r="S44" s="157" t="s">
        <v>24</v>
      </c>
      <c r="V44" s="157" t="s">
        <v>127</v>
      </c>
      <c r="AD44" s="157" t="s">
        <v>128</v>
      </c>
    </row>
    <row r="45" spans="1:43" x14ac:dyDescent="0.4">
      <c r="A45" s="157">
        <v>1</v>
      </c>
      <c r="B45" s="157" t="s">
        <v>129</v>
      </c>
      <c r="P45" s="478">
        <v>1625</v>
      </c>
      <c r="Q45" s="478"/>
      <c r="R45" s="478"/>
      <c r="S45" s="478">
        <v>300</v>
      </c>
      <c r="T45" s="478"/>
      <c r="U45" s="478"/>
      <c r="V45" s="478">
        <v>0</v>
      </c>
      <c r="W45" s="478"/>
      <c r="X45" s="478"/>
      <c r="Y45" s="157" t="s">
        <v>130</v>
      </c>
      <c r="AD45" s="478">
        <v>165</v>
      </c>
      <c r="AE45" s="478"/>
      <c r="AF45" s="478"/>
    </row>
    <row r="46" spans="1:43" x14ac:dyDescent="0.4">
      <c r="A46" s="157">
        <v>2</v>
      </c>
      <c r="B46" s="157" t="s">
        <v>79</v>
      </c>
      <c r="P46" s="478">
        <v>1625</v>
      </c>
      <c r="Q46" s="478"/>
      <c r="R46" s="478"/>
      <c r="S46" s="478">
        <v>300</v>
      </c>
      <c r="T46" s="478"/>
      <c r="U46" s="478"/>
      <c r="V46" s="478">
        <v>0</v>
      </c>
      <c r="W46" s="478"/>
      <c r="X46" s="478"/>
      <c r="Y46" s="157" t="s">
        <v>130</v>
      </c>
      <c r="AD46" s="478">
        <v>165</v>
      </c>
      <c r="AE46" s="478"/>
      <c r="AF46" s="478"/>
    </row>
    <row r="47" spans="1:43" x14ac:dyDescent="0.4">
      <c r="A47" s="157">
        <v>3</v>
      </c>
      <c r="B47" s="157" t="s">
        <v>80</v>
      </c>
      <c r="P47" s="478">
        <v>1625</v>
      </c>
      <c r="Q47" s="478"/>
      <c r="R47" s="478"/>
      <c r="S47" s="478">
        <v>300</v>
      </c>
      <c r="T47" s="478"/>
      <c r="U47" s="478"/>
      <c r="V47" s="478">
        <v>0</v>
      </c>
      <c r="W47" s="478"/>
      <c r="X47" s="478"/>
      <c r="Y47" s="157" t="s">
        <v>130</v>
      </c>
      <c r="AD47" s="478">
        <v>165</v>
      </c>
      <c r="AE47" s="478"/>
      <c r="AF47" s="478"/>
    </row>
    <row r="48" spans="1:43" x14ac:dyDescent="0.4">
      <c r="A48" s="157">
        <v>4</v>
      </c>
      <c r="B48" s="157" t="s">
        <v>81</v>
      </c>
      <c r="P48" s="478">
        <v>1625</v>
      </c>
      <c r="Q48" s="478"/>
      <c r="R48" s="478"/>
      <c r="S48" s="478">
        <v>300</v>
      </c>
      <c r="T48" s="478"/>
      <c r="U48" s="478"/>
      <c r="V48" s="478">
        <v>0</v>
      </c>
      <c r="W48" s="478"/>
      <c r="X48" s="478"/>
      <c r="Y48" s="157" t="s">
        <v>130</v>
      </c>
      <c r="AD48" s="478">
        <v>165</v>
      </c>
      <c r="AE48" s="478"/>
      <c r="AF48" s="478"/>
    </row>
    <row r="49" spans="1:32" x14ac:dyDescent="0.4">
      <c r="A49" s="157">
        <v>5</v>
      </c>
      <c r="B49" s="157" t="s">
        <v>82</v>
      </c>
      <c r="P49" s="478">
        <v>1625</v>
      </c>
      <c r="Q49" s="478"/>
      <c r="R49" s="478"/>
      <c r="S49" s="478">
        <v>300</v>
      </c>
      <c r="T49" s="478"/>
      <c r="U49" s="478"/>
      <c r="V49" s="478">
        <v>0</v>
      </c>
      <c r="W49" s="478"/>
      <c r="X49" s="478"/>
      <c r="Y49" s="157" t="s">
        <v>130</v>
      </c>
      <c r="AD49" s="478">
        <v>165</v>
      </c>
      <c r="AE49" s="478"/>
      <c r="AF49" s="478"/>
    </row>
    <row r="50" spans="1:32" x14ac:dyDescent="0.4">
      <c r="A50" s="157">
        <v>6</v>
      </c>
      <c r="B50" s="157" t="s">
        <v>83</v>
      </c>
      <c r="P50" s="478">
        <v>1625</v>
      </c>
      <c r="Q50" s="478"/>
      <c r="R50" s="478"/>
      <c r="S50" s="478">
        <v>300</v>
      </c>
      <c r="T50" s="478"/>
      <c r="U50" s="478"/>
      <c r="V50" s="478">
        <v>0</v>
      </c>
      <c r="W50" s="478"/>
      <c r="X50" s="478"/>
      <c r="Y50" s="157" t="s">
        <v>130</v>
      </c>
      <c r="AD50" s="478">
        <v>165</v>
      </c>
      <c r="AE50" s="478"/>
      <c r="AF50" s="478"/>
    </row>
    <row r="51" spans="1:32" x14ac:dyDescent="0.4">
      <c r="A51" s="157">
        <v>7</v>
      </c>
      <c r="B51" s="157" t="s">
        <v>131</v>
      </c>
      <c r="P51" s="478">
        <v>1625</v>
      </c>
      <c r="Q51" s="478"/>
      <c r="R51" s="478"/>
      <c r="S51" s="478">
        <v>300</v>
      </c>
      <c r="T51" s="478"/>
      <c r="U51" s="478"/>
      <c r="V51" s="478">
        <v>0</v>
      </c>
      <c r="W51" s="478"/>
      <c r="X51" s="478"/>
      <c r="Y51" s="157" t="s">
        <v>130</v>
      </c>
      <c r="AD51" s="478">
        <v>165</v>
      </c>
      <c r="AE51" s="478"/>
      <c r="AF51" s="478"/>
    </row>
    <row r="52" spans="1:32" x14ac:dyDescent="0.4">
      <c r="A52" s="157">
        <v>8</v>
      </c>
      <c r="B52" s="157" t="s">
        <v>132</v>
      </c>
      <c r="P52" s="478">
        <v>1625</v>
      </c>
      <c r="Q52" s="478"/>
      <c r="R52" s="478"/>
      <c r="S52" s="478">
        <v>300</v>
      </c>
      <c r="T52" s="478"/>
      <c r="U52" s="478"/>
      <c r="V52" s="478">
        <v>0</v>
      </c>
      <c r="W52" s="478"/>
      <c r="X52" s="478"/>
      <c r="Y52" s="157" t="s">
        <v>130</v>
      </c>
      <c r="AD52" s="478">
        <v>165</v>
      </c>
      <c r="AE52" s="478"/>
      <c r="AF52" s="478"/>
    </row>
    <row r="53" spans="1:32" x14ac:dyDescent="0.4">
      <c r="A53" s="157">
        <v>9</v>
      </c>
      <c r="B53" s="157" t="s">
        <v>84</v>
      </c>
      <c r="P53" s="478">
        <v>135</v>
      </c>
      <c r="Q53" s="478"/>
      <c r="R53" s="478"/>
      <c r="S53" s="478">
        <v>27</v>
      </c>
      <c r="T53" s="478"/>
      <c r="U53" s="478"/>
      <c r="V53" s="478">
        <v>965</v>
      </c>
      <c r="W53" s="478"/>
      <c r="X53" s="478"/>
      <c r="Y53" s="157" t="s">
        <v>133</v>
      </c>
      <c r="AD53" s="478">
        <v>415</v>
      </c>
      <c r="AE53" s="478"/>
      <c r="AF53" s="478"/>
    </row>
    <row r="54" spans="1:32" x14ac:dyDescent="0.4">
      <c r="A54" s="157">
        <v>10</v>
      </c>
      <c r="B54" s="157" t="s">
        <v>85</v>
      </c>
      <c r="P54" s="478">
        <v>135</v>
      </c>
      <c r="Q54" s="478"/>
      <c r="R54" s="478"/>
      <c r="S54" s="478">
        <v>27</v>
      </c>
      <c r="T54" s="478"/>
      <c r="U54" s="478"/>
      <c r="V54" s="478">
        <v>965</v>
      </c>
      <c r="W54" s="478"/>
      <c r="X54" s="478"/>
      <c r="Y54" s="157" t="s">
        <v>133</v>
      </c>
      <c r="AD54" s="478">
        <v>415</v>
      </c>
      <c r="AE54" s="478"/>
      <c r="AF54" s="478"/>
    </row>
    <row r="55" spans="1:32" x14ac:dyDescent="0.4">
      <c r="A55" s="157">
        <v>11</v>
      </c>
      <c r="B55" s="157" t="s">
        <v>86</v>
      </c>
      <c r="P55" s="478">
        <v>135</v>
      </c>
      <c r="Q55" s="478"/>
      <c r="R55" s="478"/>
      <c r="S55" s="478">
        <v>27</v>
      </c>
      <c r="T55" s="478"/>
      <c r="U55" s="478"/>
      <c r="V55" s="478">
        <v>965</v>
      </c>
      <c r="W55" s="478"/>
      <c r="X55" s="478"/>
      <c r="Y55" s="157" t="s">
        <v>133</v>
      </c>
      <c r="AD55" s="478">
        <v>415</v>
      </c>
      <c r="AE55" s="478"/>
      <c r="AF55" s="478"/>
    </row>
    <row r="56" spans="1:32" x14ac:dyDescent="0.4">
      <c r="A56" s="157">
        <v>12</v>
      </c>
      <c r="B56" s="157" t="s">
        <v>87</v>
      </c>
      <c r="P56" s="478">
        <v>135</v>
      </c>
      <c r="Q56" s="478"/>
      <c r="R56" s="478"/>
      <c r="S56" s="478">
        <v>27</v>
      </c>
      <c r="T56" s="478"/>
      <c r="U56" s="478"/>
      <c r="V56" s="478">
        <v>965</v>
      </c>
      <c r="W56" s="478"/>
      <c r="X56" s="478"/>
      <c r="Y56" s="157" t="s">
        <v>133</v>
      </c>
      <c r="AD56" s="478">
        <v>415</v>
      </c>
      <c r="AE56" s="478"/>
      <c r="AF56" s="478"/>
    </row>
    <row r="57" spans="1:32" x14ac:dyDescent="0.4">
      <c r="A57" s="157">
        <v>13</v>
      </c>
      <c r="B57" s="157" t="s">
        <v>88</v>
      </c>
      <c r="P57" s="478">
        <v>135</v>
      </c>
      <c r="Q57" s="478"/>
      <c r="R57" s="478"/>
      <c r="S57" s="478">
        <v>27</v>
      </c>
      <c r="T57" s="478"/>
      <c r="U57" s="478"/>
      <c r="V57" s="478">
        <v>965</v>
      </c>
      <c r="W57" s="478"/>
      <c r="X57" s="478"/>
      <c r="Y57" s="157" t="s">
        <v>133</v>
      </c>
      <c r="AD57" s="478">
        <v>415</v>
      </c>
      <c r="AE57" s="478"/>
      <c r="AF57" s="478"/>
    </row>
    <row r="58" spans="1:32" x14ac:dyDescent="0.4">
      <c r="A58" s="157">
        <v>14</v>
      </c>
      <c r="B58" s="157" t="s">
        <v>89</v>
      </c>
      <c r="O58" s="184"/>
      <c r="P58" s="478">
        <v>135</v>
      </c>
      <c r="Q58" s="478"/>
      <c r="R58" s="478"/>
      <c r="S58" s="478">
        <v>27</v>
      </c>
      <c r="T58" s="478"/>
      <c r="U58" s="478"/>
      <c r="V58" s="478">
        <v>965</v>
      </c>
      <c r="W58" s="478"/>
      <c r="X58" s="478"/>
      <c r="Y58" s="157" t="s">
        <v>133</v>
      </c>
      <c r="AD58" s="478">
        <v>415</v>
      </c>
      <c r="AE58" s="478"/>
      <c r="AF58" s="478"/>
    </row>
    <row r="59" spans="1:32" x14ac:dyDescent="0.4">
      <c r="A59" s="157">
        <v>15</v>
      </c>
      <c r="B59" s="157" t="s">
        <v>90</v>
      </c>
      <c r="P59" s="478">
        <v>225</v>
      </c>
      <c r="Q59" s="478"/>
      <c r="R59" s="478"/>
      <c r="S59" s="478">
        <v>38.5</v>
      </c>
      <c r="T59" s="478"/>
      <c r="U59" s="478"/>
      <c r="V59" s="478">
        <v>2895</v>
      </c>
      <c r="W59" s="478"/>
      <c r="X59" s="478"/>
      <c r="Y59" s="157" t="s">
        <v>133</v>
      </c>
      <c r="AD59" s="478">
        <v>165</v>
      </c>
      <c r="AE59" s="478"/>
      <c r="AF59" s="478"/>
    </row>
    <row r="60" spans="1:32" x14ac:dyDescent="0.4">
      <c r="A60" s="157">
        <v>16</v>
      </c>
      <c r="B60" s="157" t="s">
        <v>91</v>
      </c>
      <c r="P60" s="478">
        <v>225</v>
      </c>
      <c r="Q60" s="478"/>
      <c r="R60" s="478"/>
      <c r="S60" s="478">
        <v>38.5</v>
      </c>
      <c r="T60" s="478"/>
      <c r="U60" s="478"/>
      <c r="V60" s="478">
        <v>2895</v>
      </c>
      <c r="W60" s="478"/>
      <c r="X60" s="478"/>
      <c r="Y60" s="157" t="s">
        <v>133</v>
      </c>
      <c r="AD60" s="478">
        <v>165</v>
      </c>
      <c r="AE60" s="478"/>
      <c r="AF60" s="478"/>
    </row>
    <row r="61" spans="1:32" x14ac:dyDescent="0.4">
      <c r="A61" s="157">
        <v>17</v>
      </c>
      <c r="B61" s="157" t="s">
        <v>92</v>
      </c>
      <c r="P61" s="478">
        <v>225</v>
      </c>
      <c r="Q61" s="478"/>
      <c r="R61" s="478"/>
      <c r="S61" s="478">
        <v>38.5</v>
      </c>
      <c r="T61" s="478"/>
      <c r="U61" s="478"/>
      <c r="V61" s="478">
        <v>2895</v>
      </c>
      <c r="W61" s="478"/>
      <c r="X61" s="478"/>
      <c r="Y61" s="157" t="s">
        <v>133</v>
      </c>
      <c r="AD61" s="478">
        <v>165</v>
      </c>
      <c r="AE61" s="478"/>
      <c r="AF61" s="478"/>
    </row>
    <row r="62" spans="1:32" x14ac:dyDescent="0.4">
      <c r="A62" s="157">
        <v>18</v>
      </c>
      <c r="B62" s="157" t="s">
        <v>93</v>
      </c>
      <c r="P62" s="478">
        <v>225</v>
      </c>
      <c r="Q62" s="478"/>
      <c r="R62" s="478"/>
      <c r="S62" s="478">
        <v>38.5</v>
      </c>
      <c r="T62" s="478"/>
      <c r="U62" s="478"/>
      <c r="V62" s="478">
        <v>2895</v>
      </c>
      <c r="W62" s="478"/>
      <c r="X62" s="478"/>
      <c r="Y62" s="157" t="s">
        <v>133</v>
      </c>
      <c r="AD62" s="478">
        <v>165</v>
      </c>
      <c r="AE62" s="478"/>
      <c r="AF62" s="478"/>
    </row>
    <row r="63" spans="1:32" x14ac:dyDescent="0.4">
      <c r="A63" s="157">
        <v>19</v>
      </c>
      <c r="B63" s="157" t="s">
        <v>94</v>
      </c>
      <c r="P63" s="478">
        <v>225</v>
      </c>
      <c r="Q63" s="478"/>
      <c r="R63" s="478"/>
      <c r="S63" s="478">
        <v>38.5</v>
      </c>
      <c r="T63" s="478"/>
      <c r="U63" s="478"/>
      <c r="V63" s="478">
        <v>2895</v>
      </c>
      <c r="W63" s="478"/>
      <c r="X63" s="478"/>
      <c r="Y63" s="157" t="s">
        <v>133</v>
      </c>
      <c r="AD63" s="478">
        <v>165</v>
      </c>
      <c r="AE63" s="478"/>
      <c r="AF63" s="478"/>
    </row>
    <row r="64" spans="1:32" x14ac:dyDescent="0.4">
      <c r="A64" s="157">
        <v>20</v>
      </c>
      <c r="B64" s="157" t="s">
        <v>95</v>
      </c>
      <c r="P64" s="478">
        <v>225</v>
      </c>
      <c r="Q64" s="478"/>
      <c r="R64" s="478"/>
      <c r="S64" s="478">
        <v>38.5</v>
      </c>
      <c r="T64" s="478"/>
      <c r="U64" s="478"/>
      <c r="V64" s="478">
        <v>2895</v>
      </c>
      <c r="W64" s="478"/>
      <c r="X64" s="478"/>
      <c r="Y64" s="157" t="s">
        <v>133</v>
      </c>
      <c r="AD64" s="478">
        <v>165</v>
      </c>
      <c r="AE64" s="478"/>
      <c r="AF64" s="478"/>
    </row>
    <row r="65" spans="1:32" x14ac:dyDescent="0.4">
      <c r="A65" s="157">
        <v>21</v>
      </c>
      <c r="B65" s="157" t="s">
        <v>96</v>
      </c>
      <c r="P65" s="478">
        <v>225</v>
      </c>
      <c r="Q65" s="478"/>
      <c r="R65" s="478"/>
      <c r="S65" s="478">
        <v>38.5</v>
      </c>
      <c r="T65" s="478"/>
      <c r="U65" s="478"/>
      <c r="V65" s="478">
        <v>2895</v>
      </c>
      <c r="W65" s="478"/>
      <c r="X65" s="478"/>
      <c r="Y65" s="157" t="s">
        <v>133</v>
      </c>
      <c r="AD65" s="478">
        <v>165</v>
      </c>
      <c r="AE65" s="478"/>
      <c r="AF65" s="478"/>
    </row>
    <row r="66" spans="1:32" x14ac:dyDescent="0.4">
      <c r="A66" s="157">
        <v>22</v>
      </c>
      <c r="B66" s="157" t="s">
        <v>97</v>
      </c>
      <c r="P66" s="478">
        <v>225</v>
      </c>
      <c r="Q66" s="478"/>
      <c r="R66" s="478"/>
      <c r="S66" s="478">
        <v>38.5</v>
      </c>
      <c r="T66" s="478"/>
      <c r="U66" s="478"/>
      <c r="V66" s="478">
        <v>2895</v>
      </c>
      <c r="W66" s="478"/>
      <c r="X66" s="478"/>
      <c r="Y66" s="157" t="s">
        <v>133</v>
      </c>
      <c r="AD66" s="478">
        <v>165</v>
      </c>
      <c r="AE66" s="478"/>
      <c r="AF66" s="478"/>
    </row>
    <row r="67" spans="1:32" x14ac:dyDescent="0.4">
      <c r="A67" s="157">
        <v>23</v>
      </c>
      <c r="B67" s="157" t="s">
        <v>98</v>
      </c>
      <c r="P67" s="478">
        <v>225</v>
      </c>
      <c r="Q67" s="478"/>
      <c r="R67" s="478"/>
      <c r="S67" s="478">
        <v>38.5</v>
      </c>
      <c r="T67" s="478"/>
      <c r="U67" s="478"/>
      <c r="V67" s="478">
        <v>2895</v>
      </c>
      <c r="W67" s="478"/>
      <c r="X67" s="478"/>
      <c r="Y67" s="157" t="s">
        <v>133</v>
      </c>
      <c r="AD67" s="478">
        <v>165</v>
      </c>
      <c r="AE67" s="478"/>
      <c r="AF67" s="478"/>
    </row>
    <row r="68" spans="1:32" x14ac:dyDescent="0.4">
      <c r="A68" s="157">
        <v>24</v>
      </c>
      <c r="B68" s="157" t="s">
        <v>134</v>
      </c>
      <c r="P68" s="478">
        <v>450</v>
      </c>
      <c r="Q68" s="478"/>
      <c r="R68" s="478"/>
      <c r="S68" s="478">
        <v>77</v>
      </c>
      <c r="T68" s="478"/>
      <c r="U68" s="478"/>
      <c r="V68" s="478">
        <v>5790</v>
      </c>
      <c r="W68" s="478"/>
      <c r="X68" s="478"/>
      <c r="Y68" s="157" t="s">
        <v>133</v>
      </c>
      <c r="AD68" s="478">
        <v>330</v>
      </c>
      <c r="AE68" s="478"/>
      <c r="AF68" s="478"/>
    </row>
  </sheetData>
  <sheetProtection sheet="1" objects="1" scenarios="1"/>
  <mergeCells count="374">
    <mergeCell ref="P68:R68"/>
    <mergeCell ref="S68:U68"/>
    <mergeCell ref="V68:X68"/>
    <mergeCell ref="AD68:AF68"/>
    <mergeCell ref="P66:R66"/>
    <mergeCell ref="S66:U66"/>
    <mergeCell ref="V66:X66"/>
    <mergeCell ref="AD66:AF66"/>
    <mergeCell ref="P67:R67"/>
    <mergeCell ref="S67:U67"/>
    <mergeCell ref="V67:X67"/>
    <mergeCell ref="AD67:AF67"/>
    <mergeCell ref="P64:R64"/>
    <mergeCell ref="S64:U64"/>
    <mergeCell ref="V64:X64"/>
    <mergeCell ref="AD64:AF64"/>
    <mergeCell ref="P65:R65"/>
    <mergeCell ref="S65:U65"/>
    <mergeCell ref="V65:X65"/>
    <mergeCell ref="AD65:AF65"/>
    <mergeCell ref="P62:R62"/>
    <mergeCell ref="S62:U62"/>
    <mergeCell ref="V62:X62"/>
    <mergeCell ref="AD62:AF62"/>
    <mergeCell ref="P63:R63"/>
    <mergeCell ref="S63:U63"/>
    <mergeCell ref="V63:X63"/>
    <mergeCell ref="AD63:AF63"/>
    <mergeCell ref="P60:R60"/>
    <mergeCell ref="S60:U60"/>
    <mergeCell ref="V60:X60"/>
    <mergeCell ref="AD60:AF60"/>
    <mergeCell ref="P61:R61"/>
    <mergeCell ref="S61:U61"/>
    <mergeCell ref="V61:X61"/>
    <mergeCell ref="AD61:AF61"/>
    <mergeCell ref="P58:R58"/>
    <mergeCell ref="S58:U58"/>
    <mergeCell ref="V58:X58"/>
    <mergeCell ref="AD58:AF58"/>
    <mergeCell ref="P59:R59"/>
    <mergeCell ref="S59:U59"/>
    <mergeCell ref="V59:X59"/>
    <mergeCell ref="AD59:AF59"/>
    <mergeCell ref="P56:R56"/>
    <mergeCell ref="S56:U56"/>
    <mergeCell ref="V56:X56"/>
    <mergeCell ref="AD56:AF56"/>
    <mergeCell ref="P57:R57"/>
    <mergeCell ref="S57:U57"/>
    <mergeCell ref="V57:X57"/>
    <mergeCell ref="AD57:AF57"/>
    <mergeCell ref="P54:R54"/>
    <mergeCell ref="S54:U54"/>
    <mergeCell ref="V54:X54"/>
    <mergeCell ref="AD54:AF54"/>
    <mergeCell ref="P55:R55"/>
    <mergeCell ref="S55:U55"/>
    <mergeCell ref="V55:X55"/>
    <mergeCell ref="AD55:AF55"/>
    <mergeCell ref="P52:R52"/>
    <mergeCell ref="S52:U52"/>
    <mergeCell ref="V52:X52"/>
    <mergeCell ref="AD52:AF52"/>
    <mergeCell ref="P53:R53"/>
    <mergeCell ref="S53:U53"/>
    <mergeCell ref="V53:X53"/>
    <mergeCell ref="AD53:AF53"/>
    <mergeCell ref="P50:R50"/>
    <mergeCell ref="S50:U50"/>
    <mergeCell ref="V50:X50"/>
    <mergeCell ref="AD50:AF50"/>
    <mergeCell ref="P51:R51"/>
    <mergeCell ref="S51:U51"/>
    <mergeCell ref="V51:X51"/>
    <mergeCell ref="AD51:AF51"/>
    <mergeCell ref="P48:R48"/>
    <mergeCell ref="S48:U48"/>
    <mergeCell ref="V48:X48"/>
    <mergeCell ref="AD48:AF48"/>
    <mergeCell ref="P49:R49"/>
    <mergeCell ref="S49:U49"/>
    <mergeCell ref="V49:X49"/>
    <mergeCell ref="AD49:AF49"/>
    <mergeCell ref="P46:R46"/>
    <mergeCell ref="S46:U46"/>
    <mergeCell ref="V46:X46"/>
    <mergeCell ref="AD46:AF46"/>
    <mergeCell ref="P47:R47"/>
    <mergeCell ref="S47:U47"/>
    <mergeCell ref="V47:X47"/>
    <mergeCell ref="AD47:AF47"/>
    <mergeCell ref="A38:AN38"/>
    <mergeCell ref="B39:AN39"/>
    <mergeCell ref="B40:AN40"/>
    <mergeCell ref="B41:AN41"/>
    <mergeCell ref="P45:R45"/>
    <mergeCell ref="S45:U45"/>
    <mergeCell ref="V45:X45"/>
    <mergeCell ref="AD45:AF45"/>
    <mergeCell ref="AF34:AG34"/>
    <mergeCell ref="AH34:AI34"/>
    <mergeCell ref="AK34:AL34"/>
    <mergeCell ref="AM34:AN34"/>
    <mergeCell ref="B35:D35"/>
    <mergeCell ref="W35:Y35"/>
    <mergeCell ref="B34:D34"/>
    <mergeCell ref="H34:J34"/>
    <mergeCell ref="K34:L34"/>
    <mergeCell ref="M34:N34"/>
    <mergeCell ref="P34:Q34"/>
    <mergeCell ref="R34:S34"/>
    <mergeCell ref="U34:V34"/>
    <mergeCell ref="W34:Y34"/>
    <mergeCell ref="AC34:AE34"/>
    <mergeCell ref="AF32:AG32"/>
    <mergeCell ref="AH32:AI32"/>
    <mergeCell ref="AK32:AL32"/>
    <mergeCell ref="AM32:AN32"/>
    <mergeCell ref="B33:D33"/>
    <mergeCell ref="H33:J33"/>
    <mergeCell ref="K33:L33"/>
    <mergeCell ref="M33:N33"/>
    <mergeCell ref="P33:Q33"/>
    <mergeCell ref="R33:S33"/>
    <mergeCell ref="AM33:AN33"/>
    <mergeCell ref="U33:V33"/>
    <mergeCell ref="W33:Y33"/>
    <mergeCell ref="AC33:AE33"/>
    <mergeCell ref="AF33:AG33"/>
    <mergeCell ref="AH33:AI33"/>
    <mergeCell ref="AK33:AL33"/>
    <mergeCell ref="B32:D32"/>
    <mergeCell ref="H32:J32"/>
    <mergeCell ref="K32:L32"/>
    <mergeCell ref="M32:N32"/>
    <mergeCell ref="P32:Q32"/>
    <mergeCell ref="R32:S32"/>
    <mergeCell ref="U32:V32"/>
    <mergeCell ref="W32:Y32"/>
    <mergeCell ref="AC32:AE32"/>
    <mergeCell ref="AF30:AG30"/>
    <mergeCell ref="AH30:AI30"/>
    <mergeCell ref="AK30:AL30"/>
    <mergeCell ref="AM30:AN30"/>
    <mergeCell ref="B31:D31"/>
    <mergeCell ref="H31:J31"/>
    <mergeCell ref="K31:L31"/>
    <mergeCell ref="M31:N31"/>
    <mergeCell ref="P31:Q31"/>
    <mergeCell ref="R31:S31"/>
    <mergeCell ref="AM31:AN31"/>
    <mergeCell ref="U31:V31"/>
    <mergeCell ref="W31:Y31"/>
    <mergeCell ref="AC31:AE31"/>
    <mergeCell ref="AF31:AG31"/>
    <mergeCell ref="AH31:AI31"/>
    <mergeCell ref="AK31:AL31"/>
    <mergeCell ref="B30:D30"/>
    <mergeCell ref="H30:J30"/>
    <mergeCell ref="K30:L30"/>
    <mergeCell ref="M30:N30"/>
    <mergeCell ref="P30:Q30"/>
    <mergeCell ref="R30:S30"/>
    <mergeCell ref="U30:V30"/>
    <mergeCell ref="W30:Y30"/>
    <mergeCell ref="AC30:AE30"/>
    <mergeCell ref="AF28:AG28"/>
    <mergeCell ref="AH28:AI28"/>
    <mergeCell ref="AK28:AL28"/>
    <mergeCell ref="AM28:AN28"/>
    <mergeCell ref="B29:D29"/>
    <mergeCell ref="H29:J29"/>
    <mergeCell ref="K29:L29"/>
    <mergeCell ref="M29:N29"/>
    <mergeCell ref="P29:Q29"/>
    <mergeCell ref="R29:S29"/>
    <mergeCell ref="AM29:AN29"/>
    <mergeCell ref="U29:V29"/>
    <mergeCell ref="W29:Y29"/>
    <mergeCell ref="AC29:AE29"/>
    <mergeCell ref="AF29:AG29"/>
    <mergeCell ref="AH29:AI29"/>
    <mergeCell ref="AK29:AL29"/>
    <mergeCell ref="B28:D28"/>
    <mergeCell ref="H28:J28"/>
    <mergeCell ref="K28:L28"/>
    <mergeCell ref="M28:N28"/>
    <mergeCell ref="P28:Q28"/>
    <mergeCell ref="R28:S28"/>
    <mergeCell ref="U28:V28"/>
    <mergeCell ref="W28:Y28"/>
    <mergeCell ref="AC28:AE28"/>
    <mergeCell ref="R25:S25"/>
    <mergeCell ref="AF26:AG26"/>
    <mergeCell ref="AH26:AI26"/>
    <mergeCell ref="AK26:AL26"/>
    <mergeCell ref="AM26:AN26"/>
    <mergeCell ref="B27:D27"/>
    <mergeCell ref="H27:J27"/>
    <mergeCell ref="K27:L27"/>
    <mergeCell ref="M27:N27"/>
    <mergeCell ref="P27:Q27"/>
    <mergeCell ref="R27:S27"/>
    <mergeCell ref="AM27:AN27"/>
    <mergeCell ref="U27:V27"/>
    <mergeCell ref="W27:Y27"/>
    <mergeCell ref="AC27:AE27"/>
    <mergeCell ref="AF27:AG27"/>
    <mergeCell ref="AH27:AI27"/>
    <mergeCell ref="AK27:AL27"/>
    <mergeCell ref="AC23:AE23"/>
    <mergeCell ref="AF23:AN23"/>
    <mergeCell ref="W23:Y23"/>
    <mergeCell ref="AM25:AN25"/>
    <mergeCell ref="B26:D26"/>
    <mergeCell ref="H26:J26"/>
    <mergeCell ref="K26:L26"/>
    <mergeCell ref="M26:N26"/>
    <mergeCell ref="P26:Q26"/>
    <mergeCell ref="R26:S26"/>
    <mergeCell ref="U26:V26"/>
    <mergeCell ref="W26:Y26"/>
    <mergeCell ref="AC26:AE26"/>
    <mergeCell ref="U25:V25"/>
    <mergeCell ref="W25:Y25"/>
    <mergeCell ref="AC25:AE25"/>
    <mergeCell ref="AF25:AG25"/>
    <mergeCell ref="AH25:AI25"/>
    <mergeCell ref="AK25:AL25"/>
    <mergeCell ref="B25:D25"/>
    <mergeCell ref="H25:J25"/>
    <mergeCell ref="K25:L25"/>
    <mergeCell ref="M25:N25"/>
    <mergeCell ref="P25:Q25"/>
    <mergeCell ref="AJ19:AN19"/>
    <mergeCell ref="AA18:AC18"/>
    <mergeCell ref="AD18:AF18"/>
    <mergeCell ref="AG18:AI18"/>
    <mergeCell ref="AJ18:AN18"/>
    <mergeCell ref="B24:D24"/>
    <mergeCell ref="H24:J24"/>
    <mergeCell ref="K24:L24"/>
    <mergeCell ref="M24:N24"/>
    <mergeCell ref="P24:Q24"/>
    <mergeCell ref="R24:S24"/>
    <mergeCell ref="U24:V24"/>
    <mergeCell ref="B23:D23"/>
    <mergeCell ref="E23:G23"/>
    <mergeCell ref="H23:J23"/>
    <mergeCell ref="K23:S23"/>
    <mergeCell ref="U23:V23"/>
    <mergeCell ref="W24:Y24"/>
    <mergeCell ref="AC24:AE24"/>
    <mergeCell ref="AF24:AG24"/>
    <mergeCell ref="AH24:AI24"/>
    <mergeCell ref="AK24:AL24"/>
    <mergeCell ref="AM24:AN24"/>
    <mergeCell ref="Z23:AB23"/>
    <mergeCell ref="R17:T17"/>
    <mergeCell ref="U17:W17"/>
    <mergeCell ref="X17:Z17"/>
    <mergeCell ref="AA17:AC17"/>
    <mergeCell ref="AD17:AF17"/>
    <mergeCell ref="AG17:AI17"/>
    <mergeCell ref="U19:W19"/>
    <mergeCell ref="X19:Z19"/>
    <mergeCell ref="AA19:AC19"/>
    <mergeCell ref="AD19:AF19"/>
    <mergeCell ref="AG19:AI19"/>
    <mergeCell ref="AG16:AI16"/>
    <mergeCell ref="AJ16:AN16"/>
    <mergeCell ref="A17:D17"/>
    <mergeCell ref="E17:F17"/>
    <mergeCell ref="G17:H17"/>
    <mergeCell ref="I17:K17"/>
    <mergeCell ref="L17:N17"/>
    <mergeCell ref="O17:Q17"/>
    <mergeCell ref="A19:D19"/>
    <mergeCell ref="E19:H19"/>
    <mergeCell ref="I19:K19"/>
    <mergeCell ref="L19:N19"/>
    <mergeCell ref="O19:Q19"/>
    <mergeCell ref="R19:T19"/>
    <mergeCell ref="AJ17:AN17"/>
    <mergeCell ref="A18:D18"/>
    <mergeCell ref="E18:F18"/>
    <mergeCell ref="G18:H18"/>
    <mergeCell ref="I18:K18"/>
    <mergeCell ref="L18:N18"/>
    <mergeCell ref="O18:Q18"/>
    <mergeCell ref="R18:T18"/>
    <mergeCell ref="U18:W18"/>
    <mergeCell ref="X18:Z18"/>
    <mergeCell ref="A15:D15"/>
    <mergeCell ref="E15:F15"/>
    <mergeCell ref="G15:H15"/>
    <mergeCell ref="I15:K15"/>
    <mergeCell ref="L15:N15"/>
    <mergeCell ref="O15:Q15"/>
    <mergeCell ref="AJ15:AN15"/>
    <mergeCell ref="A16:D16"/>
    <mergeCell ref="E16:F16"/>
    <mergeCell ref="G16:H16"/>
    <mergeCell ref="I16:K16"/>
    <mergeCell ref="L16:N16"/>
    <mergeCell ref="O16:Q16"/>
    <mergeCell ref="R16:T16"/>
    <mergeCell ref="U16:W16"/>
    <mergeCell ref="X16:Z16"/>
    <mergeCell ref="R15:T15"/>
    <mergeCell ref="U15:W15"/>
    <mergeCell ref="X15:Z15"/>
    <mergeCell ref="AA15:AC15"/>
    <mergeCell ref="AD15:AF15"/>
    <mergeCell ref="AG15:AI15"/>
    <mergeCell ref="AA16:AC16"/>
    <mergeCell ref="AD16:AF16"/>
    <mergeCell ref="AD13:AF13"/>
    <mergeCell ref="AG13:AI13"/>
    <mergeCell ref="AJ13:AN13"/>
    <mergeCell ref="A14:H14"/>
    <mergeCell ref="I14:K14"/>
    <mergeCell ref="L14:N14"/>
    <mergeCell ref="O14:Q14"/>
    <mergeCell ref="R14:T14"/>
    <mergeCell ref="U14:W14"/>
    <mergeCell ref="X14:Z14"/>
    <mergeCell ref="AA14:AC14"/>
    <mergeCell ref="AD14:AF14"/>
    <mergeCell ref="AG14:AI14"/>
    <mergeCell ref="AJ14:AN14"/>
    <mergeCell ref="A13:D13"/>
    <mergeCell ref="E13:H13"/>
    <mergeCell ref="I13:K13"/>
    <mergeCell ref="L13:N13"/>
    <mergeCell ref="O13:Q13"/>
    <mergeCell ref="R13:T13"/>
    <mergeCell ref="U13:W13"/>
    <mergeCell ref="X13:Z13"/>
    <mergeCell ref="AA13:AC13"/>
    <mergeCell ref="A11:F11"/>
    <mergeCell ref="M11:AA11"/>
    <mergeCell ref="AB11:AD11"/>
    <mergeCell ref="M12:AA12"/>
    <mergeCell ref="AB12:AD12"/>
    <mergeCell ref="AE12:AG12"/>
    <mergeCell ref="B8:L8"/>
    <mergeCell ref="M8:P8"/>
    <mergeCell ref="Q8:X8"/>
    <mergeCell ref="Y8:AB8"/>
    <mergeCell ref="AC8:AN8"/>
    <mergeCell ref="B9:L9"/>
    <mergeCell ref="M9:AN9"/>
    <mergeCell ref="A3:A9"/>
    <mergeCell ref="B3:L3"/>
    <mergeCell ref="M3:AF3"/>
    <mergeCell ref="AG3:AN3"/>
    <mergeCell ref="B4:L4"/>
    <mergeCell ref="M4:AF4"/>
    <mergeCell ref="AG4:AN4"/>
    <mergeCell ref="AH12:AM12"/>
    <mergeCell ref="AE5:AG5"/>
    <mergeCell ref="AI5:AK5"/>
    <mergeCell ref="AL5:AM5"/>
    <mergeCell ref="B6:L7"/>
    <mergeCell ref="M6:N6"/>
    <mergeCell ref="O6:Q6"/>
    <mergeCell ref="S6:V6"/>
    <mergeCell ref="W6:AN6"/>
    <mergeCell ref="M7:AN7"/>
    <mergeCell ref="B5:L5"/>
    <mergeCell ref="M5:AB5"/>
    <mergeCell ref="AC5:AD5"/>
  </mergeCells>
  <phoneticPr fontId="27"/>
  <dataValidations count="8">
    <dataValidation imeMode="disabled" allowBlank="1" showInputMessage="1" showErrorMessage="1" sqref="AL5:AM5" xr:uid="{3F86949D-3956-4B45-98D7-39E26CED860C}"/>
    <dataValidation type="list" allowBlank="1" showInputMessage="1" showErrorMessage="1" sqref="M5:AB5" xr:uid="{2FC94DD7-41FA-4925-BA54-FACF50D9CE18}">
      <formula1>$B$45:$B$68</formula1>
    </dataValidation>
    <dataValidation type="list" imeMode="disabled" allowBlank="1" showInputMessage="1" showErrorMessage="1" sqref="A39:A41" xr:uid="{1B93D066-CE3F-49E9-9350-DDF5233EE93C}">
      <formula1>"○,×"</formula1>
    </dataValidation>
    <dataValidation imeMode="halfAlpha" allowBlank="1" showInputMessage="1" showErrorMessage="1" sqref="AF25:AI34 E25:G34 P25:S34 AK25:AN34 K25:N34 Z25:AB34 AG4:AN4 AE5:AG5 Q8:X8 AC8:AN8 O6:Q6 S6:V6" xr:uid="{4C66DD5A-AF99-421C-B0BC-76C2D8294580}"/>
    <dataValidation imeMode="hiragana" allowBlank="1" showInputMessage="1" showErrorMessage="1" sqref="B25:D34 H25:J34 W25:Y34 AC25:AE34 M4:AF4 M7:AN7 M9:AN9" xr:uid="{97F84686-61EC-4ABC-9E56-43122EF4B3FA}"/>
    <dataValidation type="whole" allowBlank="1" showInputMessage="1" showErrorMessage="1" error="所要額が1,000円未満の場合は申請できません。" sqref="AH12" xr:uid="{D976EB06-13BD-4D40-BA3C-CE82319D1401}">
      <formula1>1000</formula1>
      <formula2>1E+28</formula2>
    </dataValidation>
    <dataValidation type="list" allowBlank="1" showInputMessage="1" showErrorMessage="1" sqref="I14:AI14 AB11:AD12" xr:uid="{AF772600-FE03-4878-827F-63DD36A4305B}">
      <formula1>"○,×"</formula1>
    </dataValidation>
    <dataValidation imeMode="fullKatakana" allowBlank="1" showInputMessage="1" showErrorMessage="1" sqref="M3:AF3" xr:uid="{E3D6A932-5C43-4F85-B3BB-49DBF76EC56C}"/>
  </dataValidations>
  <pageMargins left="0.54" right="0.39" top="0.53" bottom="0.44" header="0.3" footer="0.3"/>
  <pageSetup paperSize="9" scale="95" orientation="portrait" r:id="rId1"/>
  <colBreaks count="1" manualBreakCount="1">
    <brk id="40" max="40"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E659E-5398-4BA8-BC98-08FFD84A7C69}">
  <sheetPr>
    <tabColor theme="4" tint="-0.499984740745262"/>
  </sheetPr>
  <dimension ref="A1:AQ68"/>
  <sheetViews>
    <sheetView showGridLines="0" view="pageBreakPreview" zoomScaleNormal="100" zoomScaleSheetLayoutView="100" workbookViewId="0">
      <selection activeCell="M4" sqref="M4:AF4"/>
    </sheetView>
  </sheetViews>
  <sheetFormatPr defaultRowHeight="18.75" x14ac:dyDescent="0.4"/>
  <cols>
    <col min="1" max="1" width="3.5" style="157" customWidth="1"/>
    <col min="2" max="4" width="2.125" style="157" customWidth="1"/>
    <col min="5" max="8" width="2.5" style="157" customWidth="1"/>
    <col min="9" max="25" width="2.125" style="157" customWidth="1"/>
    <col min="26" max="26" width="2.5" style="157" customWidth="1"/>
    <col min="27" max="89" width="2.125" style="157" customWidth="1"/>
    <col min="90" max="16384" width="9" style="157"/>
  </cols>
  <sheetData>
    <row r="1" spans="1:40" x14ac:dyDescent="0.4">
      <c r="A1" s="158" t="s">
        <v>15</v>
      </c>
    </row>
    <row r="2" spans="1:40" s="160" customFormat="1" ht="19.5" x14ac:dyDescent="0.4">
      <c r="A2" s="159" t="s">
        <v>125</v>
      </c>
    </row>
    <row r="3" spans="1:40" ht="14.25" customHeight="1" x14ac:dyDescent="0.4">
      <c r="A3" s="420" t="s">
        <v>57</v>
      </c>
      <c r="B3" s="421" t="s">
        <v>100</v>
      </c>
      <c r="C3" s="421"/>
      <c r="D3" s="421"/>
      <c r="E3" s="421"/>
      <c r="F3" s="421"/>
      <c r="G3" s="421"/>
      <c r="H3" s="421"/>
      <c r="I3" s="421"/>
      <c r="J3" s="421"/>
      <c r="K3" s="421"/>
      <c r="L3" s="421"/>
      <c r="M3" s="337"/>
      <c r="N3" s="337"/>
      <c r="O3" s="337"/>
      <c r="P3" s="337"/>
      <c r="Q3" s="337"/>
      <c r="R3" s="337"/>
      <c r="S3" s="337"/>
      <c r="T3" s="337"/>
      <c r="U3" s="337"/>
      <c r="V3" s="337"/>
      <c r="W3" s="337"/>
      <c r="X3" s="337"/>
      <c r="Y3" s="337"/>
      <c r="Z3" s="337"/>
      <c r="AA3" s="337"/>
      <c r="AB3" s="337"/>
      <c r="AC3" s="337"/>
      <c r="AD3" s="337"/>
      <c r="AE3" s="337"/>
      <c r="AF3" s="337"/>
      <c r="AG3" s="422" t="s">
        <v>114</v>
      </c>
      <c r="AH3" s="422"/>
      <c r="AI3" s="422"/>
      <c r="AJ3" s="422"/>
      <c r="AK3" s="422"/>
      <c r="AL3" s="422"/>
      <c r="AM3" s="422"/>
      <c r="AN3" s="422"/>
    </row>
    <row r="4" spans="1:40" ht="25.5" customHeight="1" x14ac:dyDescent="0.4">
      <c r="A4" s="420"/>
      <c r="B4" s="423" t="s">
        <v>99</v>
      </c>
      <c r="C4" s="423"/>
      <c r="D4" s="423"/>
      <c r="E4" s="423"/>
      <c r="F4" s="423"/>
      <c r="G4" s="423"/>
      <c r="H4" s="423"/>
      <c r="I4" s="423"/>
      <c r="J4" s="423"/>
      <c r="K4" s="423"/>
      <c r="L4" s="423"/>
      <c r="M4" s="336"/>
      <c r="N4" s="336"/>
      <c r="O4" s="336"/>
      <c r="P4" s="336"/>
      <c r="Q4" s="336"/>
      <c r="R4" s="336"/>
      <c r="S4" s="336"/>
      <c r="T4" s="336"/>
      <c r="U4" s="336"/>
      <c r="V4" s="336"/>
      <c r="W4" s="336"/>
      <c r="X4" s="336"/>
      <c r="Y4" s="336"/>
      <c r="Z4" s="336"/>
      <c r="AA4" s="336"/>
      <c r="AB4" s="336"/>
      <c r="AC4" s="336"/>
      <c r="AD4" s="336"/>
      <c r="AE4" s="336"/>
      <c r="AF4" s="336"/>
      <c r="AG4" s="335"/>
      <c r="AH4" s="335"/>
      <c r="AI4" s="335"/>
      <c r="AJ4" s="335"/>
      <c r="AK4" s="335"/>
      <c r="AL4" s="335"/>
      <c r="AM4" s="335"/>
      <c r="AN4" s="335"/>
    </row>
    <row r="5" spans="1:40" ht="25.5" customHeight="1" x14ac:dyDescent="0.4">
      <c r="A5" s="420"/>
      <c r="B5" s="409" t="s">
        <v>101</v>
      </c>
      <c r="C5" s="409"/>
      <c r="D5" s="409"/>
      <c r="E5" s="409"/>
      <c r="F5" s="409"/>
      <c r="G5" s="409"/>
      <c r="H5" s="409"/>
      <c r="I5" s="409"/>
      <c r="J5" s="409"/>
      <c r="K5" s="409"/>
      <c r="L5" s="409"/>
      <c r="M5" s="353"/>
      <c r="N5" s="353"/>
      <c r="O5" s="353"/>
      <c r="P5" s="353"/>
      <c r="Q5" s="353"/>
      <c r="R5" s="353"/>
      <c r="S5" s="353"/>
      <c r="T5" s="353"/>
      <c r="U5" s="353"/>
      <c r="V5" s="353"/>
      <c r="W5" s="353"/>
      <c r="X5" s="353"/>
      <c r="Y5" s="353"/>
      <c r="Z5" s="353"/>
      <c r="AA5" s="353"/>
      <c r="AB5" s="353"/>
      <c r="AC5" s="414" t="s">
        <v>108</v>
      </c>
      <c r="AD5" s="414"/>
      <c r="AE5" s="345"/>
      <c r="AF5" s="345"/>
      <c r="AG5" s="345"/>
      <c r="AH5" s="161" t="s">
        <v>106</v>
      </c>
      <c r="AI5" s="425" t="s">
        <v>107</v>
      </c>
      <c r="AJ5" s="426"/>
      <c r="AK5" s="426"/>
      <c r="AL5" s="349">
        <f>B35+W35</f>
        <v>0</v>
      </c>
      <c r="AM5" s="349"/>
      <c r="AN5" s="161" t="s">
        <v>105</v>
      </c>
    </row>
    <row r="6" spans="1:40" ht="15" customHeight="1" x14ac:dyDescent="0.4">
      <c r="A6" s="420"/>
      <c r="B6" s="409" t="s">
        <v>102</v>
      </c>
      <c r="C6" s="409"/>
      <c r="D6" s="409"/>
      <c r="E6" s="409"/>
      <c r="F6" s="409"/>
      <c r="G6" s="409"/>
      <c r="H6" s="409"/>
      <c r="I6" s="409"/>
      <c r="J6" s="409"/>
      <c r="K6" s="409"/>
      <c r="L6" s="409"/>
      <c r="M6" s="410" t="s">
        <v>103</v>
      </c>
      <c r="N6" s="411"/>
      <c r="O6" s="341"/>
      <c r="P6" s="341"/>
      <c r="Q6" s="341"/>
      <c r="R6" s="162" t="s">
        <v>104</v>
      </c>
      <c r="S6" s="341"/>
      <c r="T6" s="341"/>
      <c r="U6" s="341"/>
      <c r="V6" s="341"/>
      <c r="W6" s="412"/>
      <c r="X6" s="412"/>
      <c r="Y6" s="412"/>
      <c r="Z6" s="412"/>
      <c r="AA6" s="412"/>
      <c r="AB6" s="412"/>
      <c r="AC6" s="412"/>
      <c r="AD6" s="412"/>
      <c r="AE6" s="412"/>
      <c r="AF6" s="412"/>
      <c r="AG6" s="412"/>
      <c r="AH6" s="412"/>
      <c r="AI6" s="412"/>
      <c r="AJ6" s="412"/>
      <c r="AK6" s="412"/>
      <c r="AL6" s="412"/>
      <c r="AM6" s="412"/>
      <c r="AN6" s="413"/>
    </row>
    <row r="7" spans="1:40" ht="24" customHeight="1" x14ac:dyDescent="0.4">
      <c r="A7" s="420"/>
      <c r="B7" s="409"/>
      <c r="C7" s="409"/>
      <c r="D7" s="409"/>
      <c r="E7" s="409"/>
      <c r="F7" s="409"/>
      <c r="G7" s="409"/>
      <c r="H7" s="409"/>
      <c r="I7" s="409"/>
      <c r="J7" s="409"/>
      <c r="K7" s="409"/>
      <c r="L7" s="409"/>
      <c r="M7" s="346"/>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8"/>
    </row>
    <row r="8" spans="1:40" x14ac:dyDescent="0.4">
      <c r="A8" s="420"/>
      <c r="B8" s="409" t="s">
        <v>109</v>
      </c>
      <c r="C8" s="409"/>
      <c r="D8" s="409"/>
      <c r="E8" s="409"/>
      <c r="F8" s="409"/>
      <c r="G8" s="409"/>
      <c r="H8" s="409"/>
      <c r="I8" s="409"/>
      <c r="J8" s="409"/>
      <c r="K8" s="409"/>
      <c r="L8" s="409"/>
      <c r="M8" s="418" t="s">
        <v>111</v>
      </c>
      <c r="N8" s="418"/>
      <c r="O8" s="418"/>
      <c r="P8" s="418"/>
      <c r="Q8" s="345"/>
      <c r="R8" s="345"/>
      <c r="S8" s="345"/>
      <c r="T8" s="345"/>
      <c r="U8" s="345"/>
      <c r="V8" s="345"/>
      <c r="W8" s="345"/>
      <c r="X8" s="345"/>
      <c r="Y8" s="419" t="s">
        <v>112</v>
      </c>
      <c r="Z8" s="419"/>
      <c r="AA8" s="419"/>
      <c r="AB8" s="419"/>
      <c r="AC8" s="480"/>
      <c r="AD8" s="342"/>
      <c r="AE8" s="342"/>
      <c r="AF8" s="342"/>
      <c r="AG8" s="342"/>
      <c r="AH8" s="342"/>
      <c r="AI8" s="342"/>
      <c r="AJ8" s="342"/>
      <c r="AK8" s="342"/>
      <c r="AL8" s="342"/>
      <c r="AM8" s="342"/>
      <c r="AN8" s="342"/>
    </row>
    <row r="9" spans="1:40" ht="25.5" customHeight="1" x14ac:dyDescent="0.4">
      <c r="A9" s="420"/>
      <c r="B9" s="409" t="s">
        <v>110</v>
      </c>
      <c r="C9" s="409"/>
      <c r="D9" s="409"/>
      <c r="E9" s="409"/>
      <c r="F9" s="409"/>
      <c r="G9" s="409"/>
      <c r="H9" s="409"/>
      <c r="I9" s="409"/>
      <c r="J9" s="409"/>
      <c r="K9" s="409"/>
      <c r="L9" s="409"/>
      <c r="M9" s="342"/>
      <c r="N9" s="342"/>
      <c r="O9" s="342"/>
      <c r="P9" s="342"/>
      <c r="Q9" s="342"/>
      <c r="R9" s="342"/>
      <c r="S9" s="342"/>
      <c r="T9" s="342"/>
      <c r="U9" s="342"/>
      <c r="V9" s="342"/>
      <c r="W9" s="342"/>
      <c r="X9" s="342"/>
      <c r="Y9" s="342"/>
      <c r="Z9" s="342"/>
      <c r="AA9" s="342"/>
      <c r="AB9" s="342"/>
      <c r="AC9" s="342"/>
      <c r="AD9" s="342"/>
      <c r="AE9" s="342"/>
      <c r="AF9" s="342"/>
      <c r="AG9" s="342"/>
      <c r="AH9" s="342"/>
      <c r="AI9" s="342"/>
      <c r="AJ9" s="342"/>
      <c r="AK9" s="342"/>
      <c r="AL9" s="342"/>
      <c r="AM9" s="342"/>
      <c r="AN9" s="342"/>
    </row>
    <row r="11" spans="1:40" ht="19.5" customHeight="1" x14ac:dyDescent="0.45">
      <c r="A11" s="415" t="s">
        <v>59</v>
      </c>
      <c r="B11" s="415"/>
      <c r="C11" s="415"/>
      <c r="D11" s="415"/>
      <c r="E11" s="415"/>
      <c r="F11" s="415"/>
      <c r="G11" s="163"/>
      <c r="H11" s="163"/>
      <c r="I11" s="164"/>
      <c r="J11" s="163"/>
      <c r="K11" s="163"/>
      <c r="L11" s="165"/>
      <c r="M11" s="416" t="s">
        <v>115</v>
      </c>
      <c r="N11" s="417"/>
      <c r="O11" s="417"/>
      <c r="P11" s="417"/>
      <c r="Q11" s="417"/>
      <c r="R11" s="417"/>
      <c r="S11" s="417"/>
      <c r="T11" s="417"/>
      <c r="U11" s="417"/>
      <c r="V11" s="417"/>
      <c r="W11" s="417"/>
      <c r="X11" s="417"/>
      <c r="Y11" s="417"/>
      <c r="Z11" s="417"/>
      <c r="AA11" s="417"/>
      <c r="AB11" s="293"/>
      <c r="AC11" s="294"/>
      <c r="AD11" s="294"/>
      <c r="AE11" s="166"/>
      <c r="AF11" s="166"/>
      <c r="AG11" s="166"/>
      <c r="AH11" s="166"/>
      <c r="AI11" s="166"/>
      <c r="AJ11" s="166"/>
      <c r="AK11" s="166"/>
      <c r="AL11" s="166"/>
      <c r="AM11" s="166"/>
      <c r="AN11" s="166"/>
    </row>
    <row r="12" spans="1:40" ht="19.5" x14ac:dyDescent="0.4">
      <c r="A12" s="167"/>
      <c r="B12" s="163"/>
      <c r="C12" s="163"/>
      <c r="D12" s="163"/>
      <c r="E12" s="163"/>
      <c r="F12" s="168"/>
      <c r="G12" s="163"/>
      <c r="H12" s="163"/>
      <c r="I12" s="164"/>
      <c r="J12" s="163"/>
      <c r="K12" s="163"/>
      <c r="L12" s="165"/>
      <c r="M12" s="416" t="s">
        <v>116</v>
      </c>
      <c r="N12" s="417"/>
      <c r="O12" s="417"/>
      <c r="P12" s="417"/>
      <c r="Q12" s="417"/>
      <c r="R12" s="417"/>
      <c r="S12" s="417"/>
      <c r="T12" s="417"/>
      <c r="U12" s="417"/>
      <c r="V12" s="417"/>
      <c r="W12" s="417"/>
      <c r="X12" s="417"/>
      <c r="Y12" s="417"/>
      <c r="Z12" s="417"/>
      <c r="AA12" s="417"/>
      <c r="AB12" s="293"/>
      <c r="AC12" s="294"/>
      <c r="AD12" s="294"/>
      <c r="AE12" s="416" t="s">
        <v>60</v>
      </c>
      <c r="AF12" s="416"/>
      <c r="AG12" s="416"/>
      <c r="AH12" s="424">
        <f>ROUNDDOWN(AJ19/1000,0)*1000</f>
        <v>0</v>
      </c>
      <c r="AI12" s="424"/>
      <c r="AJ12" s="424"/>
      <c r="AK12" s="424"/>
      <c r="AL12" s="424"/>
      <c r="AM12" s="424"/>
      <c r="AN12" s="169" t="s">
        <v>47</v>
      </c>
    </row>
    <row r="13" spans="1:40" x14ac:dyDescent="0.4">
      <c r="A13" s="427"/>
      <c r="B13" s="427"/>
      <c r="C13" s="427"/>
      <c r="D13" s="427"/>
      <c r="E13" s="433" t="s">
        <v>61</v>
      </c>
      <c r="F13" s="434"/>
      <c r="G13" s="434"/>
      <c r="H13" s="435"/>
      <c r="I13" s="427" t="s">
        <v>62</v>
      </c>
      <c r="J13" s="428"/>
      <c r="K13" s="428"/>
      <c r="L13" s="427" t="s">
        <v>63</v>
      </c>
      <c r="M13" s="428"/>
      <c r="N13" s="428"/>
      <c r="O13" s="427" t="s">
        <v>17</v>
      </c>
      <c r="P13" s="428"/>
      <c r="Q13" s="428"/>
      <c r="R13" s="427" t="s">
        <v>18</v>
      </c>
      <c r="S13" s="428"/>
      <c r="T13" s="428"/>
      <c r="U13" s="427" t="s">
        <v>19</v>
      </c>
      <c r="V13" s="428"/>
      <c r="W13" s="428"/>
      <c r="X13" s="427" t="s">
        <v>20</v>
      </c>
      <c r="Y13" s="428"/>
      <c r="Z13" s="428"/>
      <c r="AA13" s="427" t="s">
        <v>21</v>
      </c>
      <c r="AB13" s="428"/>
      <c r="AC13" s="428"/>
      <c r="AD13" s="427" t="s">
        <v>22</v>
      </c>
      <c r="AE13" s="428"/>
      <c r="AF13" s="428"/>
      <c r="AG13" s="427" t="s">
        <v>23</v>
      </c>
      <c r="AH13" s="428"/>
      <c r="AI13" s="428"/>
      <c r="AJ13" s="427" t="s">
        <v>64</v>
      </c>
      <c r="AK13" s="428"/>
      <c r="AL13" s="428"/>
      <c r="AM13" s="428"/>
      <c r="AN13" s="428"/>
    </row>
    <row r="14" spans="1:40" ht="26.25" customHeight="1" x14ac:dyDescent="0.4">
      <c r="A14" s="429" t="s">
        <v>117</v>
      </c>
      <c r="B14" s="430"/>
      <c r="C14" s="430"/>
      <c r="D14" s="430"/>
      <c r="E14" s="430"/>
      <c r="F14" s="430"/>
      <c r="G14" s="430"/>
      <c r="H14" s="430"/>
      <c r="I14" s="293"/>
      <c r="J14" s="294"/>
      <c r="K14" s="294"/>
      <c r="L14" s="293"/>
      <c r="M14" s="294"/>
      <c r="N14" s="294"/>
      <c r="O14" s="293"/>
      <c r="P14" s="294"/>
      <c r="Q14" s="294"/>
      <c r="R14" s="293"/>
      <c r="S14" s="294"/>
      <c r="T14" s="294"/>
      <c r="U14" s="293"/>
      <c r="V14" s="294"/>
      <c r="W14" s="294"/>
      <c r="X14" s="293"/>
      <c r="Y14" s="294"/>
      <c r="Z14" s="294"/>
      <c r="AA14" s="293"/>
      <c r="AB14" s="294"/>
      <c r="AC14" s="294"/>
      <c r="AD14" s="293"/>
      <c r="AE14" s="294"/>
      <c r="AF14" s="294"/>
      <c r="AG14" s="293"/>
      <c r="AH14" s="294"/>
      <c r="AI14" s="294"/>
      <c r="AJ14" s="431"/>
      <c r="AK14" s="432"/>
      <c r="AL14" s="432"/>
      <c r="AM14" s="432"/>
      <c r="AN14" s="432"/>
    </row>
    <row r="15" spans="1:40" x14ac:dyDescent="0.4">
      <c r="A15" s="436" t="s">
        <v>118</v>
      </c>
      <c r="B15" s="436"/>
      <c r="C15" s="436"/>
      <c r="D15" s="436"/>
      <c r="E15" s="437" t="str">
        <f>IF(M5="","",VLOOKUP(M5,B45:AF68,15,FALSE))</f>
        <v/>
      </c>
      <c r="F15" s="438"/>
      <c r="G15" s="439" t="str">
        <f>IF(M5="","",VLOOKUP(M5,B45:AF68,24,FALSE))</f>
        <v/>
      </c>
      <c r="H15" s="440"/>
      <c r="I15" s="298">
        <f>IF($E$15=1625,IF(I14="○",1625,0),IF(I14="○",$E$15*$AE$5,0))</f>
        <v>0</v>
      </c>
      <c r="J15" s="299"/>
      <c r="K15" s="300"/>
      <c r="L15" s="298">
        <f t="shared" ref="L15" si="0">IF($E$15=1625,IF(L14="○",1625,0),IF(L14="○",$E$15*$AE$5,0))</f>
        <v>0</v>
      </c>
      <c r="M15" s="299"/>
      <c r="N15" s="300"/>
      <c r="O15" s="298">
        <f t="shared" ref="O15" si="1">IF($E$15=1625,IF(O14="○",1625,0),IF(O14="○",$E$15*$AE$5,0))</f>
        <v>0</v>
      </c>
      <c r="P15" s="299"/>
      <c r="Q15" s="300"/>
      <c r="R15" s="298">
        <f t="shared" ref="R15" si="2">IF($E$15=1625,IF(R14="○",1625,0),IF(R14="○",$E$15*$AE$5,0))</f>
        <v>0</v>
      </c>
      <c r="S15" s="299"/>
      <c r="T15" s="300"/>
      <c r="U15" s="298">
        <f t="shared" ref="U15" si="3">IF($E$15=1625,IF(U14="○",1625,0),IF(U14="○",$E$15*$AE$5,0))</f>
        <v>0</v>
      </c>
      <c r="V15" s="299"/>
      <c r="W15" s="300"/>
      <c r="X15" s="298">
        <f t="shared" ref="X15" si="4">IF($E$15=1625,IF(X14="○",1625,0),IF(X14="○",$E$15*$AE$5,0))</f>
        <v>0</v>
      </c>
      <c r="Y15" s="299"/>
      <c r="Z15" s="300"/>
      <c r="AA15" s="298">
        <f t="shared" ref="AA15" si="5">IF($E$15=1625,IF(AA14="○",1625,0),IF(AA14="○",$E$15*$AE$5,0))</f>
        <v>0</v>
      </c>
      <c r="AB15" s="299"/>
      <c r="AC15" s="300"/>
      <c r="AD15" s="298">
        <f t="shared" ref="AD15" si="6">IF($E$15=1625,IF(AD14="○",1625,0),IF(AD14="○",$E$15*$AE$5,0))</f>
        <v>0</v>
      </c>
      <c r="AE15" s="299"/>
      <c r="AF15" s="300"/>
      <c r="AG15" s="298">
        <f t="shared" ref="AG15" si="7">IF($E$15=1625,IF(AG14="○",1625,0),IF(AG14="○",$E$15*$AE$5,0))</f>
        <v>0</v>
      </c>
      <c r="AH15" s="299"/>
      <c r="AI15" s="300"/>
      <c r="AJ15" s="441">
        <f>SUM(I15:AI15)</f>
        <v>0</v>
      </c>
      <c r="AK15" s="442"/>
      <c r="AL15" s="442"/>
      <c r="AM15" s="442"/>
      <c r="AN15" s="443"/>
    </row>
    <row r="16" spans="1:40" x14ac:dyDescent="0.4">
      <c r="A16" s="436" t="s">
        <v>119</v>
      </c>
      <c r="B16" s="436"/>
      <c r="C16" s="436"/>
      <c r="D16" s="436"/>
      <c r="E16" s="444" t="str">
        <f>IF(M5="","",VLOOKUP(M5,B45:AF68,18,FALSE))</f>
        <v/>
      </c>
      <c r="F16" s="445"/>
      <c r="G16" s="446" t="str">
        <f>IF(M5="","",VLOOKUP(M5,B45:AF68,24,FALSE))</f>
        <v/>
      </c>
      <c r="H16" s="447"/>
      <c r="I16" s="298">
        <f>IF($AB$11="○",1,0)*IF($E$16=300,IF(I14="○",300,0),IF(I14="○",$E$16*$AE$5,0))</f>
        <v>0</v>
      </c>
      <c r="J16" s="299"/>
      <c r="K16" s="300"/>
      <c r="L16" s="298">
        <f t="shared" ref="L16" si="8">IF($AB$11="○",1,0)*IF($E$16=300,IF(L14="○",300,0),IF(L14="○",$E$16*$AE$5,0))</f>
        <v>0</v>
      </c>
      <c r="M16" s="299"/>
      <c r="N16" s="300"/>
      <c r="O16" s="298">
        <f t="shared" ref="O16" si="9">IF($AB$11="○",1,0)*IF($E$16=300,IF(O14="○",300,0),IF(O14="○",$E$16*$AE$5,0))</f>
        <v>0</v>
      </c>
      <c r="P16" s="299"/>
      <c r="Q16" s="300"/>
      <c r="R16" s="298">
        <f t="shared" ref="R16" si="10">IF($AB$11="○",1,0)*IF($E$16=300,IF(R14="○",300,0),IF(R14="○",$E$16*$AE$5,0))</f>
        <v>0</v>
      </c>
      <c r="S16" s="299"/>
      <c r="T16" s="300"/>
      <c r="U16" s="298">
        <f t="shared" ref="U16" si="11">IF($AB$11="○",1,0)*IF($E$16=300,IF(U14="○",300,0),IF(U14="○",$E$16*$AE$5,0))</f>
        <v>0</v>
      </c>
      <c r="V16" s="299"/>
      <c r="W16" s="300"/>
      <c r="X16" s="298">
        <f t="shared" ref="X16" si="12">IF($AB$11="○",1,0)*IF($E$16=300,IF(X14="○",300,0),IF(X14="○",$E$16*$AE$5,0))</f>
        <v>0</v>
      </c>
      <c r="Y16" s="299"/>
      <c r="Z16" s="300"/>
      <c r="AA16" s="298">
        <f t="shared" ref="AA16" si="13">IF($AB$11="○",1,0)*IF($E$16=300,IF(AA14="○",300,0),IF(AA14="○",$E$16*$AE$5,0))</f>
        <v>0</v>
      </c>
      <c r="AB16" s="299"/>
      <c r="AC16" s="300"/>
      <c r="AD16" s="298">
        <f t="shared" ref="AD16" si="14">IF($AB$11="○",1,0)*IF($E$16=300,IF(AD14="○",300,0),IF(AD14="○",$E$16*$AE$5,0))</f>
        <v>0</v>
      </c>
      <c r="AE16" s="299"/>
      <c r="AF16" s="300"/>
      <c r="AG16" s="298">
        <f t="shared" ref="AG16" si="15">IF($AB$11="○",1,0)*IF($E$16=300,IF(AG14="○",300,0),IF(AG14="○",$E$16*$AE$5,0))</f>
        <v>0</v>
      </c>
      <c r="AH16" s="299"/>
      <c r="AI16" s="300"/>
      <c r="AJ16" s="441">
        <f t="shared" ref="AJ16:AJ19" si="16">SUM(I16:AI16)</f>
        <v>0</v>
      </c>
      <c r="AK16" s="442"/>
      <c r="AL16" s="442"/>
      <c r="AM16" s="442"/>
      <c r="AN16" s="443"/>
    </row>
    <row r="17" spans="1:40" x14ac:dyDescent="0.4">
      <c r="A17" s="436" t="s">
        <v>120</v>
      </c>
      <c r="B17" s="436"/>
      <c r="C17" s="436"/>
      <c r="D17" s="436"/>
      <c r="E17" s="444" t="str">
        <f>IF(M5="","",VLOOKUP(M5,B45:AF68,21,FALSE))</f>
        <v/>
      </c>
      <c r="F17" s="445"/>
      <c r="G17" s="446" t="str">
        <f>IF(M5="","",VLOOKUP(M5,B45:AF68,24,FALSE))</f>
        <v/>
      </c>
      <c r="H17" s="447"/>
      <c r="I17" s="298">
        <f>IF($AB$12="○",1,0)*IF(I14="○",$E$17*$AE$5,0)</f>
        <v>0</v>
      </c>
      <c r="J17" s="299"/>
      <c r="K17" s="300"/>
      <c r="L17" s="298">
        <f t="shared" ref="L17" si="17">IF($AB$12="○",1,0)*IF(L14="○",$E$17*$AE$5,0)</f>
        <v>0</v>
      </c>
      <c r="M17" s="299"/>
      <c r="N17" s="300"/>
      <c r="O17" s="298">
        <f t="shared" ref="O17" si="18">IF($AB$12="○",1,0)*IF(O14="○",$E$17*$AE$5,0)</f>
        <v>0</v>
      </c>
      <c r="P17" s="299"/>
      <c r="Q17" s="300"/>
      <c r="R17" s="298">
        <f t="shared" ref="R17" si="19">IF($AB$12="○",1,0)*IF(R14="○",$E$17*$AE$5,0)</f>
        <v>0</v>
      </c>
      <c r="S17" s="299"/>
      <c r="T17" s="300"/>
      <c r="U17" s="298">
        <f t="shared" ref="U17" si="20">IF($AB$12="○",1,0)*IF(U14="○",$E$17*$AE$5,0)</f>
        <v>0</v>
      </c>
      <c r="V17" s="299"/>
      <c r="W17" s="300"/>
      <c r="X17" s="298">
        <f t="shared" ref="X17" si="21">IF($AB$12="○",1,0)*IF(X14="○",$E$17*$AE$5,0)</f>
        <v>0</v>
      </c>
      <c r="Y17" s="299"/>
      <c r="Z17" s="300"/>
      <c r="AA17" s="298">
        <f t="shared" ref="AA17" si="22">IF($AB$12="○",1,0)*IF(AA14="○",$E$17*$AE$5,0)</f>
        <v>0</v>
      </c>
      <c r="AB17" s="299"/>
      <c r="AC17" s="300"/>
      <c r="AD17" s="298">
        <f t="shared" ref="AD17" si="23">IF($AB$12="○",1,0)*IF(AD14="○",$E$17*$AE$5,0)</f>
        <v>0</v>
      </c>
      <c r="AE17" s="299"/>
      <c r="AF17" s="300"/>
      <c r="AG17" s="298">
        <f t="shared" ref="AG17" si="24">IF($AB$12="○",1,0)*IF(AG14="○",$E$17*$AE$5,0)</f>
        <v>0</v>
      </c>
      <c r="AH17" s="299"/>
      <c r="AI17" s="300"/>
      <c r="AJ17" s="441">
        <f t="shared" si="16"/>
        <v>0</v>
      </c>
      <c r="AK17" s="442"/>
      <c r="AL17" s="442"/>
      <c r="AM17" s="442"/>
      <c r="AN17" s="443"/>
    </row>
    <row r="18" spans="1:40" x14ac:dyDescent="0.4">
      <c r="A18" s="436" t="s">
        <v>65</v>
      </c>
      <c r="B18" s="436"/>
      <c r="C18" s="436"/>
      <c r="D18" s="436"/>
      <c r="E18" s="444" t="str">
        <f>IF(M5="","",VLOOKUP(M5,B45:AF68,29,FALSE))</f>
        <v/>
      </c>
      <c r="F18" s="445"/>
      <c r="G18" s="446" t="s">
        <v>66</v>
      </c>
      <c r="H18" s="453"/>
      <c r="I18" s="298">
        <f>IF(I14="○",$E$18*$AL$5,0)</f>
        <v>0</v>
      </c>
      <c r="J18" s="299"/>
      <c r="K18" s="300"/>
      <c r="L18" s="298">
        <f t="shared" ref="L18" si="25">IF(L14="○",$E$18*$AL$5,0)</f>
        <v>0</v>
      </c>
      <c r="M18" s="299"/>
      <c r="N18" s="300"/>
      <c r="O18" s="298">
        <f t="shared" ref="O18" si="26">IF(O14="○",$E$18*$AL$5,0)</f>
        <v>0</v>
      </c>
      <c r="P18" s="299"/>
      <c r="Q18" s="300"/>
      <c r="R18" s="298">
        <f t="shared" ref="R18" si="27">IF(R14="○",$E$18*$AL$5,0)</f>
        <v>0</v>
      </c>
      <c r="S18" s="299"/>
      <c r="T18" s="300"/>
      <c r="U18" s="298">
        <f t="shared" ref="U18" si="28">IF(U14="○",$E$18*$AL$5,0)</f>
        <v>0</v>
      </c>
      <c r="V18" s="299"/>
      <c r="W18" s="300"/>
      <c r="X18" s="298">
        <f t="shared" ref="X18" si="29">IF(X14="○",$E$18*$AL$5,0)</f>
        <v>0</v>
      </c>
      <c r="Y18" s="299"/>
      <c r="Z18" s="300"/>
      <c r="AA18" s="298">
        <f t="shared" ref="AA18" si="30">IF(AA14="○",$E$18*$AL$5,0)</f>
        <v>0</v>
      </c>
      <c r="AB18" s="299"/>
      <c r="AC18" s="300"/>
      <c r="AD18" s="298">
        <f t="shared" ref="AD18" si="31">IF(AD14="○",$E$18*$AL$5,0)</f>
        <v>0</v>
      </c>
      <c r="AE18" s="299"/>
      <c r="AF18" s="300"/>
      <c r="AG18" s="298">
        <f t="shared" ref="AG18" si="32">IF(AG14="○",$E$18*$AL$5,0)</f>
        <v>0</v>
      </c>
      <c r="AH18" s="299"/>
      <c r="AI18" s="300"/>
      <c r="AJ18" s="441">
        <f t="shared" si="16"/>
        <v>0</v>
      </c>
      <c r="AK18" s="442"/>
      <c r="AL18" s="442"/>
      <c r="AM18" s="442"/>
      <c r="AN18" s="443"/>
    </row>
    <row r="19" spans="1:40" x14ac:dyDescent="0.4">
      <c r="A19" s="436" t="s">
        <v>67</v>
      </c>
      <c r="B19" s="436"/>
      <c r="C19" s="436"/>
      <c r="D19" s="436"/>
      <c r="E19" s="448"/>
      <c r="F19" s="449"/>
      <c r="G19" s="449"/>
      <c r="H19" s="450"/>
      <c r="I19" s="298">
        <f>SUM(I15:K18)</f>
        <v>0</v>
      </c>
      <c r="J19" s="451"/>
      <c r="K19" s="452"/>
      <c r="L19" s="298">
        <f>SUM(L15:N18)</f>
        <v>0</v>
      </c>
      <c r="M19" s="451"/>
      <c r="N19" s="452"/>
      <c r="O19" s="298">
        <f>SUM(O15:Q18)</f>
        <v>0</v>
      </c>
      <c r="P19" s="451"/>
      <c r="Q19" s="452"/>
      <c r="R19" s="298">
        <f>SUM(R15:T18)</f>
        <v>0</v>
      </c>
      <c r="S19" s="451"/>
      <c r="T19" s="452"/>
      <c r="U19" s="298">
        <f>SUM(U15:W18)</f>
        <v>0</v>
      </c>
      <c r="V19" s="451"/>
      <c r="W19" s="452"/>
      <c r="X19" s="298">
        <f>SUM(X15:Z18)</f>
        <v>0</v>
      </c>
      <c r="Y19" s="451"/>
      <c r="Z19" s="452"/>
      <c r="AA19" s="298">
        <f>SUM(AA15:AC18)</f>
        <v>0</v>
      </c>
      <c r="AB19" s="451"/>
      <c r="AC19" s="452"/>
      <c r="AD19" s="298">
        <f>SUM(AD15:AF18)</f>
        <v>0</v>
      </c>
      <c r="AE19" s="451"/>
      <c r="AF19" s="452"/>
      <c r="AG19" s="298">
        <f>SUM(AG15:AI18)</f>
        <v>0</v>
      </c>
      <c r="AH19" s="451"/>
      <c r="AI19" s="452"/>
      <c r="AJ19" s="441">
        <f t="shared" si="16"/>
        <v>0</v>
      </c>
      <c r="AK19" s="442"/>
      <c r="AL19" s="442"/>
      <c r="AM19" s="442"/>
      <c r="AN19" s="443"/>
    </row>
    <row r="21" spans="1:40" s="166" customFormat="1" x14ac:dyDescent="0.4">
      <c r="A21" s="170" t="s">
        <v>122</v>
      </c>
    </row>
    <row r="22" spans="1:40" s="166" customFormat="1" x14ac:dyDescent="0.4">
      <c r="A22" s="166" t="s">
        <v>121</v>
      </c>
    </row>
    <row r="23" spans="1:40" s="166" customFormat="1" ht="18.75" customHeight="1" x14ac:dyDescent="0.4">
      <c r="A23" s="171"/>
      <c r="B23" s="454" t="s">
        <v>68</v>
      </c>
      <c r="C23" s="463"/>
      <c r="D23" s="463"/>
      <c r="E23" s="462" t="s">
        <v>69</v>
      </c>
      <c r="F23" s="463"/>
      <c r="G23" s="463"/>
      <c r="H23" s="456" t="s">
        <v>70</v>
      </c>
      <c r="I23" s="457"/>
      <c r="J23" s="457"/>
      <c r="K23" s="464" t="s">
        <v>71</v>
      </c>
      <c r="L23" s="465"/>
      <c r="M23" s="465"/>
      <c r="N23" s="465"/>
      <c r="O23" s="465"/>
      <c r="P23" s="465"/>
      <c r="Q23" s="465"/>
      <c r="R23" s="465"/>
      <c r="S23" s="466"/>
      <c r="U23" s="419"/>
      <c r="V23" s="419"/>
      <c r="W23" s="454" t="s">
        <v>68</v>
      </c>
      <c r="X23" s="463"/>
      <c r="Y23" s="463"/>
      <c r="Z23" s="462" t="s">
        <v>69</v>
      </c>
      <c r="AA23" s="463"/>
      <c r="AB23" s="463"/>
      <c r="AC23" s="456" t="s">
        <v>70</v>
      </c>
      <c r="AD23" s="457"/>
      <c r="AE23" s="457"/>
      <c r="AF23" s="464" t="s">
        <v>71</v>
      </c>
      <c r="AG23" s="465"/>
      <c r="AH23" s="465"/>
      <c r="AI23" s="465"/>
      <c r="AJ23" s="465"/>
      <c r="AK23" s="465"/>
      <c r="AL23" s="465"/>
      <c r="AM23" s="465"/>
      <c r="AN23" s="466"/>
    </row>
    <row r="24" spans="1:40" s="166" customFormat="1" x14ac:dyDescent="0.4">
      <c r="A24" s="172" t="s">
        <v>72</v>
      </c>
      <c r="B24" s="454" t="s">
        <v>73</v>
      </c>
      <c r="C24" s="455"/>
      <c r="D24" s="455"/>
      <c r="E24" s="173">
        <v>5</v>
      </c>
      <c r="F24" s="174">
        <v>0</v>
      </c>
      <c r="G24" s="175">
        <v>0</v>
      </c>
      <c r="H24" s="456" t="s">
        <v>74</v>
      </c>
      <c r="I24" s="457"/>
      <c r="J24" s="457"/>
      <c r="K24" s="458"/>
      <c r="L24" s="459"/>
      <c r="M24" s="460">
        <v>1</v>
      </c>
      <c r="N24" s="461"/>
      <c r="O24" s="176" t="s">
        <v>75</v>
      </c>
      <c r="P24" s="458">
        <v>2</v>
      </c>
      <c r="Q24" s="459"/>
      <c r="R24" s="460">
        <v>3</v>
      </c>
      <c r="S24" s="461"/>
      <c r="U24" s="462" t="s">
        <v>72</v>
      </c>
      <c r="V24" s="462"/>
      <c r="W24" s="454" t="s">
        <v>73</v>
      </c>
      <c r="X24" s="455"/>
      <c r="Y24" s="455"/>
      <c r="Z24" s="173">
        <v>5</v>
      </c>
      <c r="AA24" s="174">
        <v>0</v>
      </c>
      <c r="AB24" s="175">
        <v>0</v>
      </c>
      <c r="AC24" s="456" t="s">
        <v>76</v>
      </c>
      <c r="AD24" s="457"/>
      <c r="AE24" s="457"/>
      <c r="AF24" s="458"/>
      <c r="AG24" s="459"/>
      <c r="AH24" s="460"/>
      <c r="AI24" s="461"/>
      <c r="AJ24" s="176" t="s">
        <v>75</v>
      </c>
      <c r="AK24" s="458">
        <v>4</v>
      </c>
      <c r="AL24" s="459"/>
      <c r="AM24" s="460">
        <v>5</v>
      </c>
      <c r="AN24" s="461"/>
    </row>
    <row r="25" spans="1:40" s="166" customFormat="1" x14ac:dyDescent="0.4">
      <c r="A25" s="177">
        <v>1</v>
      </c>
      <c r="B25" s="383"/>
      <c r="C25" s="384"/>
      <c r="D25" s="384"/>
      <c r="E25" s="88"/>
      <c r="F25" s="89"/>
      <c r="G25" s="90"/>
      <c r="H25" s="356"/>
      <c r="I25" s="357"/>
      <c r="J25" s="357"/>
      <c r="K25" s="358"/>
      <c r="L25" s="359"/>
      <c r="M25" s="377"/>
      <c r="N25" s="378"/>
      <c r="O25" s="178" t="s">
        <v>75</v>
      </c>
      <c r="P25" s="358"/>
      <c r="Q25" s="359"/>
      <c r="R25" s="377"/>
      <c r="S25" s="378"/>
      <c r="U25" s="468">
        <v>11</v>
      </c>
      <c r="V25" s="468"/>
      <c r="W25" s="385"/>
      <c r="X25" s="384"/>
      <c r="Y25" s="384"/>
      <c r="Z25" s="97"/>
      <c r="AA25" s="89"/>
      <c r="AB25" s="90"/>
      <c r="AC25" s="356"/>
      <c r="AD25" s="357"/>
      <c r="AE25" s="357"/>
      <c r="AF25" s="358"/>
      <c r="AG25" s="359"/>
      <c r="AH25" s="377"/>
      <c r="AI25" s="378"/>
      <c r="AJ25" s="178" t="s">
        <v>75</v>
      </c>
      <c r="AK25" s="358"/>
      <c r="AL25" s="359"/>
      <c r="AM25" s="377"/>
      <c r="AN25" s="378"/>
    </row>
    <row r="26" spans="1:40" s="166" customFormat="1" x14ac:dyDescent="0.4">
      <c r="A26" s="179">
        <v>2</v>
      </c>
      <c r="B26" s="379"/>
      <c r="C26" s="380"/>
      <c r="D26" s="380"/>
      <c r="E26" s="91"/>
      <c r="F26" s="92"/>
      <c r="G26" s="93"/>
      <c r="H26" s="373"/>
      <c r="I26" s="374"/>
      <c r="J26" s="374"/>
      <c r="K26" s="375"/>
      <c r="L26" s="376"/>
      <c r="M26" s="381"/>
      <c r="N26" s="382"/>
      <c r="O26" s="180" t="s">
        <v>75</v>
      </c>
      <c r="P26" s="375"/>
      <c r="Q26" s="376"/>
      <c r="R26" s="381"/>
      <c r="S26" s="382"/>
      <c r="U26" s="467">
        <v>12</v>
      </c>
      <c r="V26" s="467"/>
      <c r="W26" s="379"/>
      <c r="X26" s="380"/>
      <c r="Y26" s="380"/>
      <c r="Z26" s="91"/>
      <c r="AA26" s="92"/>
      <c r="AB26" s="93"/>
      <c r="AC26" s="373"/>
      <c r="AD26" s="374"/>
      <c r="AE26" s="374"/>
      <c r="AF26" s="375"/>
      <c r="AG26" s="376"/>
      <c r="AH26" s="381"/>
      <c r="AI26" s="382"/>
      <c r="AJ26" s="180" t="s">
        <v>75</v>
      </c>
      <c r="AK26" s="375"/>
      <c r="AL26" s="376"/>
      <c r="AM26" s="381"/>
      <c r="AN26" s="382"/>
    </row>
    <row r="27" spans="1:40" s="166" customFormat="1" x14ac:dyDescent="0.4">
      <c r="A27" s="179">
        <v>3</v>
      </c>
      <c r="B27" s="379"/>
      <c r="C27" s="380"/>
      <c r="D27" s="380"/>
      <c r="E27" s="91"/>
      <c r="F27" s="92"/>
      <c r="G27" s="93"/>
      <c r="H27" s="373"/>
      <c r="I27" s="374"/>
      <c r="J27" s="374"/>
      <c r="K27" s="375"/>
      <c r="L27" s="376"/>
      <c r="M27" s="381"/>
      <c r="N27" s="382"/>
      <c r="O27" s="180" t="s">
        <v>75</v>
      </c>
      <c r="P27" s="375"/>
      <c r="Q27" s="376"/>
      <c r="R27" s="381"/>
      <c r="S27" s="382"/>
      <c r="U27" s="467">
        <v>13</v>
      </c>
      <c r="V27" s="467"/>
      <c r="W27" s="379"/>
      <c r="X27" s="380"/>
      <c r="Y27" s="380"/>
      <c r="Z27" s="91"/>
      <c r="AA27" s="92"/>
      <c r="AB27" s="93"/>
      <c r="AC27" s="373"/>
      <c r="AD27" s="374"/>
      <c r="AE27" s="374"/>
      <c r="AF27" s="375"/>
      <c r="AG27" s="376"/>
      <c r="AH27" s="381"/>
      <c r="AI27" s="382"/>
      <c r="AJ27" s="180" t="s">
        <v>75</v>
      </c>
      <c r="AK27" s="375"/>
      <c r="AL27" s="376"/>
      <c r="AM27" s="381"/>
      <c r="AN27" s="382"/>
    </row>
    <row r="28" spans="1:40" s="166" customFormat="1" x14ac:dyDescent="0.4">
      <c r="A28" s="179">
        <v>4</v>
      </c>
      <c r="B28" s="379"/>
      <c r="C28" s="380"/>
      <c r="D28" s="380"/>
      <c r="E28" s="91"/>
      <c r="F28" s="92"/>
      <c r="G28" s="93"/>
      <c r="H28" s="373"/>
      <c r="I28" s="374"/>
      <c r="J28" s="374"/>
      <c r="K28" s="375"/>
      <c r="L28" s="376"/>
      <c r="M28" s="381"/>
      <c r="N28" s="382"/>
      <c r="O28" s="180" t="s">
        <v>75</v>
      </c>
      <c r="P28" s="375"/>
      <c r="Q28" s="376"/>
      <c r="R28" s="381"/>
      <c r="S28" s="382"/>
      <c r="U28" s="467">
        <v>14</v>
      </c>
      <c r="V28" s="467"/>
      <c r="W28" s="379"/>
      <c r="X28" s="380"/>
      <c r="Y28" s="380"/>
      <c r="Z28" s="91"/>
      <c r="AA28" s="92"/>
      <c r="AB28" s="93"/>
      <c r="AC28" s="373"/>
      <c r="AD28" s="374"/>
      <c r="AE28" s="374"/>
      <c r="AF28" s="375"/>
      <c r="AG28" s="376"/>
      <c r="AH28" s="381"/>
      <c r="AI28" s="382"/>
      <c r="AJ28" s="180" t="s">
        <v>75</v>
      </c>
      <c r="AK28" s="375"/>
      <c r="AL28" s="376"/>
      <c r="AM28" s="381"/>
      <c r="AN28" s="382"/>
    </row>
    <row r="29" spans="1:40" s="166" customFormat="1" x14ac:dyDescent="0.4">
      <c r="A29" s="179">
        <v>5</v>
      </c>
      <c r="B29" s="379"/>
      <c r="C29" s="380"/>
      <c r="D29" s="380"/>
      <c r="E29" s="91"/>
      <c r="F29" s="92"/>
      <c r="G29" s="93"/>
      <c r="H29" s="373"/>
      <c r="I29" s="374"/>
      <c r="J29" s="374"/>
      <c r="K29" s="375"/>
      <c r="L29" s="376"/>
      <c r="M29" s="381"/>
      <c r="N29" s="382"/>
      <c r="O29" s="180" t="s">
        <v>75</v>
      </c>
      <c r="P29" s="375"/>
      <c r="Q29" s="376"/>
      <c r="R29" s="381"/>
      <c r="S29" s="382"/>
      <c r="U29" s="467">
        <v>15</v>
      </c>
      <c r="V29" s="467"/>
      <c r="W29" s="379"/>
      <c r="X29" s="380"/>
      <c r="Y29" s="380"/>
      <c r="Z29" s="91"/>
      <c r="AA29" s="92"/>
      <c r="AB29" s="93"/>
      <c r="AC29" s="373"/>
      <c r="AD29" s="374"/>
      <c r="AE29" s="374"/>
      <c r="AF29" s="375"/>
      <c r="AG29" s="376"/>
      <c r="AH29" s="381"/>
      <c r="AI29" s="382"/>
      <c r="AJ29" s="180" t="s">
        <v>75</v>
      </c>
      <c r="AK29" s="375"/>
      <c r="AL29" s="376"/>
      <c r="AM29" s="381"/>
      <c r="AN29" s="382"/>
    </row>
    <row r="30" spans="1:40" s="166" customFormat="1" x14ac:dyDescent="0.4">
      <c r="A30" s="179">
        <v>6</v>
      </c>
      <c r="B30" s="379"/>
      <c r="C30" s="380"/>
      <c r="D30" s="380"/>
      <c r="E30" s="91"/>
      <c r="F30" s="92"/>
      <c r="G30" s="93"/>
      <c r="H30" s="373"/>
      <c r="I30" s="374"/>
      <c r="J30" s="374"/>
      <c r="K30" s="375"/>
      <c r="L30" s="376"/>
      <c r="M30" s="381"/>
      <c r="N30" s="382"/>
      <c r="O30" s="180" t="s">
        <v>75</v>
      </c>
      <c r="P30" s="375"/>
      <c r="Q30" s="376"/>
      <c r="R30" s="381"/>
      <c r="S30" s="382"/>
      <c r="U30" s="467">
        <v>16</v>
      </c>
      <c r="V30" s="467"/>
      <c r="W30" s="379"/>
      <c r="X30" s="380"/>
      <c r="Y30" s="380"/>
      <c r="Z30" s="91"/>
      <c r="AA30" s="92"/>
      <c r="AB30" s="93"/>
      <c r="AC30" s="373"/>
      <c r="AD30" s="374"/>
      <c r="AE30" s="374"/>
      <c r="AF30" s="375"/>
      <c r="AG30" s="376"/>
      <c r="AH30" s="381"/>
      <c r="AI30" s="382"/>
      <c r="AJ30" s="180" t="s">
        <v>75</v>
      </c>
      <c r="AK30" s="375"/>
      <c r="AL30" s="376"/>
      <c r="AM30" s="381"/>
      <c r="AN30" s="382"/>
    </row>
    <row r="31" spans="1:40" s="166" customFormat="1" x14ac:dyDescent="0.4">
      <c r="A31" s="179">
        <v>7</v>
      </c>
      <c r="B31" s="379"/>
      <c r="C31" s="380"/>
      <c r="D31" s="380"/>
      <c r="E31" s="91"/>
      <c r="F31" s="92"/>
      <c r="G31" s="93"/>
      <c r="H31" s="373"/>
      <c r="I31" s="374"/>
      <c r="J31" s="374"/>
      <c r="K31" s="375"/>
      <c r="L31" s="376"/>
      <c r="M31" s="381"/>
      <c r="N31" s="382"/>
      <c r="O31" s="180" t="s">
        <v>75</v>
      </c>
      <c r="P31" s="375"/>
      <c r="Q31" s="376"/>
      <c r="R31" s="381"/>
      <c r="S31" s="382"/>
      <c r="U31" s="467">
        <v>17</v>
      </c>
      <c r="V31" s="467"/>
      <c r="W31" s="379"/>
      <c r="X31" s="380"/>
      <c r="Y31" s="380"/>
      <c r="Z31" s="91"/>
      <c r="AA31" s="92"/>
      <c r="AB31" s="93"/>
      <c r="AC31" s="373"/>
      <c r="AD31" s="374"/>
      <c r="AE31" s="374"/>
      <c r="AF31" s="375"/>
      <c r="AG31" s="376"/>
      <c r="AH31" s="381"/>
      <c r="AI31" s="382"/>
      <c r="AJ31" s="180" t="s">
        <v>75</v>
      </c>
      <c r="AK31" s="375"/>
      <c r="AL31" s="376"/>
      <c r="AM31" s="381"/>
      <c r="AN31" s="382"/>
    </row>
    <row r="32" spans="1:40" s="166" customFormat="1" x14ac:dyDescent="0.4">
      <c r="A32" s="179">
        <v>8</v>
      </c>
      <c r="B32" s="379"/>
      <c r="C32" s="380"/>
      <c r="D32" s="380"/>
      <c r="E32" s="91"/>
      <c r="F32" s="92"/>
      <c r="G32" s="93"/>
      <c r="H32" s="373"/>
      <c r="I32" s="374"/>
      <c r="J32" s="374"/>
      <c r="K32" s="375"/>
      <c r="L32" s="376"/>
      <c r="M32" s="381"/>
      <c r="N32" s="382"/>
      <c r="O32" s="180" t="s">
        <v>75</v>
      </c>
      <c r="P32" s="375"/>
      <c r="Q32" s="376"/>
      <c r="R32" s="381"/>
      <c r="S32" s="382"/>
      <c r="U32" s="467">
        <v>18</v>
      </c>
      <c r="V32" s="467"/>
      <c r="W32" s="379"/>
      <c r="X32" s="380"/>
      <c r="Y32" s="380"/>
      <c r="Z32" s="91"/>
      <c r="AA32" s="92"/>
      <c r="AB32" s="93"/>
      <c r="AC32" s="373"/>
      <c r="AD32" s="374"/>
      <c r="AE32" s="374"/>
      <c r="AF32" s="375"/>
      <c r="AG32" s="376"/>
      <c r="AH32" s="381"/>
      <c r="AI32" s="382"/>
      <c r="AJ32" s="180" t="s">
        <v>75</v>
      </c>
      <c r="AK32" s="375"/>
      <c r="AL32" s="376"/>
      <c r="AM32" s="381"/>
      <c r="AN32" s="382"/>
    </row>
    <row r="33" spans="1:43" s="166" customFormat="1" x14ac:dyDescent="0.4">
      <c r="A33" s="179">
        <v>9</v>
      </c>
      <c r="B33" s="379"/>
      <c r="C33" s="380"/>
      <c r="D33" s="380"/>
      <c r="E33" s="91"/>
      <c r="F33" s="92"/>
      <c r="G33" s="93"/>
      <c r="H33" s="373"/>
      <c r="I33" s="374"/>
      <c r="J33" s="374"/>
      <c r="K33" s="375"/>
      <c r="L33" s="376"/>
      <c r="M33" s="381"/>
      <c r="N33" s="382"/>
      <c r="O33" s="180" t="s">
        <v>75</v>
      </c>
      <c r="P33" s="375"/>
      <c r="Q33" s="376"/>
      <c r="R33" s="381"/>
      <c r="S33" s="382"/>
      <c r="U33" s="467">
        <v>19</v>
      </c>
      <c r="V33" s="467"/>
      <c r="W33" s="393"/>
      <c r="X33" s="380"/>
      <c r="Y33" s="380"/>
      <c r="Z33" s="91"/>
      <c r="AA33" s="92"/>
      <c r="AB33" s="93"/>
      <c r="AC33" s="373"/>
      <c r="AD33" s="374"/>
      <c r="AE33" s="374"/>
      <c r="AF33" s="375"/>
      <c r="AG33" s="376"/>
      <c r="AH33" s="381"/>
      <c r="AI33" s="382"/>
      <c r="AJ33" s="180" t="s">
        <v>75</v>
      </c>
      <c r="AK33" s="375"/>
      <c r="AL33" s="376"/>
      <c r="AM33" s="381"/>
      <c r="AN33" s="382"/>
    </row>
    <row r="34" spans="1:43" s="166" customFormat="1" x14ac:dyDescent="0.4">
      <c r="A34" s="181">
        <v>10</v>
      </c>
      <c r="B34" s="406"/>
      <c r="C34" s="407"/>
      <c r="D34" s="407"/>
      <c r="E34" s="94"/>
      <c r="F34" s="95"/>
      <c r="G34" s="96"/>
      <c r="H34" s="387"/>
      <c r="I34" s="388"/>
      <c r="J34" s="388"/>
      <c r="K34" s="389"/>
      <c r="L34" s="390"/>
      <c r="M34" s="391"/>
      <c r="N34" s="392"/>
      <c r="O34" s="182" t="s">
        <v>75</v>
      </c>
      <c r="P34" s="389"/>
      <c r="Q34" s="390"/>
      <c r="R34" s="391"/>
      <c r="S34" s="392"/>
      <c r="U34" s="479">
        <v>20</v>
      </c>
      <c r="V34" s="479"/>
      <c r="W34" s="408"/>
      <c r="X34" s="407"/>
      <c r="Y34" s="407"/>
      <c r="Z34" s="94"/>
      <c r="AA34" s="95"/>
      <c r="AB34" s="96"/>
      <c r="AC34" s="387"/>
      <c r="AD34" s="388"/>
      <c r="AE34" s="388"/>
      <c r="AF34" s="389"/>
      <c r="AG34" s="390"/>
      <c r="AH34" s="391"/>
      <c r="AI34" s="392"/>
      <c r="AJ34" s="182" t="s">
        <v>75</v>
      </c>
      <c r="AK34" s="389"/>
      <c r="AL34" s="390"/>
      <c r="AM34" s="391"/>
      <c r="AN34" s="392"/>
    </row>
    <row r="35" spans="1:43" s="166" customFormat="1" ht="15.75" hidden="1" customHeight="1" x14ac:dyDescent="0.4">
      <c r="B35" s="412">
        <f>COUNTA(B25:D34)</f>
        <v>0</v>
      </c>
      <c r="C35" s="412"/>
      <c r="D35" s="412"/>
      <c r="W35" s="412">
        <f>COUNTA(W25:Y34)</f>
        <v>0</v>
      </c>
      <c r="X35" s="412"/>
      <c r="Y35" s="412"/>
    </row>
    <row r="36" spans="1:43" s="166" customFormat="1" ht="15.75" customHeight="1" x14ac:dyDescent="0.4"/>
    <row r="37" spans="1:43" s="166" customFormat="1" ht="15.75" customHeight="1" thickBot="1" x14ac:dyDescent="0.45"/>
    <row r="38" spans="1:43" s="166" customFormat="1" ht="26.25" customHeight="1" x14ac:dyDescent="0.4">
      <c r="A38" s="469" t="s">
        <v>77</v>
      </c>
      <c r="B38" s="470"/>
      <c r="C38" s="470"/>
      <c r="D38" s="470"/>
      <c r="E38" s="470"/>
      <c r="F38" s="470"/>
      <c r="G38" s="470"/>
      <c r="H38" s="470"/>
      <c r="I38" s="470"/>
      <c r="J38" s="470"/>
      <c r="K38" s="470"/>
      <c r="L38" s="470"/>
      <c r="M38" s="470"/>
      <c r="N38" s="470"/>
      <c r="O38" s="470"/>
      <c r="P38" s="470"/>
      <c r="Q38" s="470"/>
      <c r="R38" s="470"/>
      <c r="S38" s="470"/>
      <c r="T38" s="470"/>
      <c r="U38" s="470"/>
      <c r="V38" s="470"/>
      <c r="W38" s="470"/>
      <c r="X38" s="470"/>
      <c r="Y38" s="470"/>
      <c r="Z38" s="470"/>
      <c r="AA38" s="470"/>
      <c r="AB38" s="470"/>
      <c r="AC38" s="470"/>
      <c r="AD38" s="470"/>
      <c r="AE38" s="470"/>
      <c r="AF38" s="470"/>
      <c r="AG38" s="470"/>
      <c r="AH38" s="470"/>
      <c r="AI38" s="470"/>
      <c r="AJ38" s="470"/>
      <c r="AK38" s="470"/>
      <c r="AL38" s="470"/>
      <c r="AM38" s="470"/>
      <c r="AN38" s="471"/>
      <c r="AQ38" s="183" t="str">
        <f>IF(COUNTIF(A39:A41,"○")=3,"申請可","NG")</f>
        <v>NG</v>
      </c>
    </row>
    <row r="39" spans="1:43" s="166" customFormat="1" ht="26.25" customHeight="1" x14ac:dyDescent="0.4">
      <c r="A39" s="98"/>
      <c r="B39" s="472" t="s">
        <v>123</v>
      </c>
      <c r="C39" s="472"/>
      <c r="D39" s="472"/>
      <c r="E39" s="472"/>
      <c r="F39" s="472"/>
      <c r="G39" s="472"/>
      <c r="H39" s="472"/>
      <c r="I39" s="472"/>
      <c r="J39" s="472"/>
      <c r="K39" s="472"/>
      <c r="L39" s="472"/>
      <c r="M39" s="472"/>
      <c r="N39" s="472"/>
      <c r="O39" s="472"/>
      <c r="P39" s="472"/>
      <c r="Q39" s="472"/>
      <c r="R39" s="472"/>
      <c r="S39" s="472"/>
      <c r="T39" s="472"/>
      <c r="U39" s="472"/>
      <c r="V39" s="472"/>
      <c r="W39" s="472"/>
      <c r="X39" s="472"/>
      <c r="Y39" s="472"/>
      <c r="Z39" s="472"/>
      <c r="AA39" s="472"/>
      <c r="AB39" s="472"/>
      <c r="AC39" s="472"/>
      <c r="AD39" s="472"/>
      <c r="AE39" s="472"/>
      <c r="AF39" s="472"/>
      <c r="AG39" s="472"/>
      <c r="AH39" s="472"/>
      <c r="AI39" s="472"/>
      <c r="AJ39" s="472"/>
      <c r="AK39" s="472"/>
      <c r="AL39" s="472"/>
      <c r="AM39" s="472"/>
      <c r="AN39" s="473"/>
    </row>
    <row r="40" spans="1:43" s="166" customFormat="1" ht="26.25" customHeight="1" x14ac:dyDescent="0.4">
      <c r="A40" s="98"/>
      <c r="B40" s="474" t="s">
        <v>124</v>
      </c>
      <c r="C40" s="474"/>
      <c r="D40" s="474"/>
      <c r="E40" s="474"/>
      <c r="F40" s="474"/>
      <c r="G40" s="474"/>
      <c r="H40" s="474"/>
      <c r="I40" s="474"/>
      <c r="J40" s="474"/>
      <c r="K40" s="474"/>
      <c r="L40" s="474"/>
      <c r="M40" s="474"/>
      <c r="N40" s="474"/>
      <c r="O40" s="474"/>
      <c r="P40" s="474"/>
      <c r="Q40" s="474"/>
      <c r="R40" s="474"/>
      <c r="S40" s="474"/>
      <c r="T40" s="474"/>
      <c r="U40" s="474"/>
      <c r="V40" s="474"/>
      <c r="W40" s="474"/>
      <c r="X40" s="474"/>
      <c r="Y40" s="474"/>
      <c r="Z40" s="474"/>
      <c r="AA40" s="474"/>
      <c r="AB40" s="474"/>
      <c r="AC40" s="474"/>
      <c r="AD40" s="474"/>
      <c r="AE40" s="474"/>
      <c r="AF40" s="474"/>
      <c r="AG40" s="474"/>
      <c r="AH40" s="474"/>
      <c r="AI40" s="474"/>
      <c r="AJ40" s="474"/>
      <c r="AK40" s="474"/>
      <c r="AL40" s="474"/>
      <c r="AM40" s="474"/>
      <c r="AN40" s="475"/>
    </row>
    <row r="41" spans="1:43" s="166" customFormat="1" ht="26.25" customHeight="1" thickBot="1" x14ac:dyDescent="0.45">
      <c r="A41" s="99"/>
      <c r="B41" s="476" t="s">
        <v>78</v>
      </c>
      <c r="C41" s="476"/>
      <c r="D41" s="476"/>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L41" s="476"/>
      <c r="AM41" s="476"/>
      <c r="AN41" s="477"/>
    </row>
    <row r="42" spans="1:43" s="166" customFormat="1" x14ac:dyDescent="0.4"/>
    <row r="44" spans="1:43" x14ac:dyDescent="0.4">
      <c r="P44" s="157" t="s">
        <v>126</v>
      </c>
      <c r="S44" s="157" t="s">
        <v>24</v>
      </c>
      <c r="V44" s="157" t="s">
        <v>127</v>
      </c>
      <c r="AD44" s="157" t="s">
        <v>128</v>
      </c>
    </row>
    <row r="45" spans="1:43" x14ac:dyDescent="0.4">
      <c r="A45" s="157">
        <v>1</v>
      </c>
      <c r="B45" s="157" t="s">
        <v>129</v>
      </c>
      <c r="P45" s="478">
        <v>1625</v>
      </c>
      <c r="Q45" s="478"/>
      <c r="R45" s="478"/>
      <c r="S45" s="478">
        <v>300</v>
      </c>
      <c r="T45" s="478"/>
      <c r="U45" s="478"/>
      <c r="V45" s="478">
        <v>0</v>
      </c>
      <c r="W45" s="478"/>
      <c r="X45" s="478"/>
      <c r="Y45" s="157" t="s">
        <v>130</v>
      </c>
      <c r="AD45" s="478">
        <v>165</v>
      </c>
      <c r="AE45" s="478"/>
      <c r="AF45" s="478"/>
    </row>
    <row r="46" spans="1:43" x14ac:dyDescent="0.4">
      <c r="A46" s="157">
        <v>2</v>
      </c>
      <c r="B46" s="157" t="s">
        <v>79</v>
      </c>
      <c r="P46" s="478">
        <v>1625</v>
      </c>
      <c r="Q46" s="478"/>
      <c r="R46" s="478"/>
      <c r="S46" s="478">
        <v>300</v>
      </c>
      <c r="T46" s="478"/>
      <c r="U46" s="478"/>
      <c r="V46" s="478">
        <v>0</v>
      </c>
      <c r="W46" s="478"/>
      <c r="X46" s="478"/>
      <c r="Y46" s="157" t="s">
        <v>130</v>
      </c>
      <c r="AD46" s="478">
        <v>165</v>
      </c>
      <c r="AE46" s="478"/>
      <c r="AF46" s="478"/>
    </row>
    <row r="47" spans="1:43" x14ac:dyDescent="0.4">
      <c r="A47" s="157">
        <v>3</v>
      </c>
      <c r="B47" s="157" t="s">
        <v>80</v>
      </c>
      <c r="P47" s="478">
        <v>1625</v>
      </c>
      <c r="Q47" s="478"/>
      <c r="R47" s="478"/>
      <c r="S47" s="478">
        <v>300</v>
      </c>
      <c r="T47" s="478"/>
      <c r="U47" s="478"/>
      <c r="V47" s="478">
        <v>0</v>
      </c>
      <c r="W47" s="478"/>
      <c r="X47" s="478"/>
      <c r="Y47" s="157" t="s">
        <v>130</v>
      </c>
      <c r="AD47" s="478">
        <v>165</v>
      </c>
      <c r="AE47" s="478"/>
      <c r="AF47" s="478"/>
    </row>
    <row r="48" spans="1:43" x14ac:dyDescent="0.4">
      <c r="A48" s="157">
        <v>4</v>
      </c>
      <c r="B48" s="157" t="s">
        <v>81</v>
      </c>
      <c r="P48" s="478">
        <v>1625</v>
      </c>
      <c r="Q48" s="478"/>
      <c r="R48" s="478"/>
      <c r="S48" s="478">
        <v>300</v>
      </c>
      <c r="T48" s="478"/>
      <c r="U48" s="478"/>
      <c r="V48" s="478">
        <v>0</v>
      </c>
      <c r="W48" s="478"/>
      <c r="X48" s="478"/>
      <c r="Y48" s="157" t="s">
        <v>130</v>
      </c>
      <c r="AD48" s="478">
        <v>165</v>
      </c>
      <c r="AE48" s="478"/>
      <c r="AF48" s="478"/>
    </row>
    <row r="49" spans="1:32" x14ac:dyDescent="0.4">
      <c r="A49" s="157">
        <v>5</v>
      </c>
      <c r="B49" s="157" t="s">
        <v>82</v>
      </c>
      <c r="P49" s="478">
        <v>1625</v>
      </c>
      <c r="Q49" s="478"/>
      <c r="R49" s="478"/>
      <c r="S49" s="478">
        <v>300</v>
      </c>
      <c r="T49" s="478"/>
      <c r="U49" s="478"/>
      <c r="V49" s="478">
        <v>0</v>
      </c>
      <c r="W49" s="478"/>
      <c r="X49" s="478"/>
      <c r="Y49" s="157" t="s">
        <v>130</v>
      </c>
      <c r="AD49" s="478">
        <v>165</v>
      </c>
      <c r="AE49" s="478"/>
      <c r="AF49" s="478"/>
    </row>
    <row r="50" spans="1:32" x14ac:dyDescent="0.4">
      <c r="A50" s="157">
        <v>6</v>
      </c>
      <c r="B50" s="157" t="s">
        <v>83</v>
      </c>
      <c r="P50" s="478">
        <v>1625</v>
      </c>
      <c r="Q50" s="478"/>
      <c r="R50" s="478"/>
      <c r="S50" s="478">
        <v>300</v>
      </c>
      <c r="T50" s="478"/>
      <c r="U50" s="478"/>
      <c r="V50" s="478">
        <v>0</v>
      </c>
      <c r="W50" s="478"/>
      <c r="X50" s="478"/>
      <c r="Y50" s="157" t="s">
        <v>130</v>
      </c>
      <c r="AD50" s="478">
        <v>165</v>
      </c>
      <c r="AE50" s="478"/>
      <c r="AF50" s="478"/>
    </row>
    <row r="51" spans="1:32" x14ac:dyDescent="0.4">
      <c r="A51" s="157">
        <v>7</v>
      </c>
      <c r="B51" s="157" t="s">
        <v>131</v>
      </c>
      <c r="P51" s="478">
        <v>1625</v>
      </c>
      <c r="Q51" s="478"/>
      <c r="R51" s="478"/>
      <c r="S51" s="478">
        <v>300</v>
      </c>
      <c r="T51" s="478"/>
      <c r="U51" s="478"/>
      <c r="V51" s="478">
        <v>0</v>
      </c>
      <c r="W51" s="478"/>
      <c r="X51" s="478"/>
      <c r="Y51" s="157" t="s">
        <v>130</v>
      </c>
      <c r="AD51" s="478">
        <v>165</v>
      </c>
      <c r="AE51" s="478"/>
      <c r="AF51" s="478"/>
    </row>
    <row r="52" spans="1:32" x14ac:dyDescent="0.4">
      <c r="A52" s="157">
        <v>8</v>
      </c>
      <c r="B52" s="157" t="s">
        <v>132</v>
      </c>
      <c r="P52" s="478">
        <v>1625</v>
      </c>
      <c r="Q52" s="478"/>
      <c r="R52" s="478"/>
      <c r="S52" s="478">
        <v>300</v>
      </c>
      <c r="T52" s="478"/>
      <c r="U52" s="478"/>
      <c r="V52" s="478">
        <v>0</v>
      </c>
      <c r="W52" s="478"/>
      <c r="X52" s="478"/>
      <c r="Y52" s="157" t="s">
        <v>130</v>
      </c>
      <c r="AD52" s="478">
        <v>165</v>
      </c>
      <c r="AE52" s="478"/>
      <c r="AF52" s="478"/>
    </row>
    <row r="53" spans="1:32" x14ac:dyDescent="0.4">
      <c r="A53" s="157">
        <v>9</v>
      </c>
      <c r="B53" s="157" t="s">
        <v>84</v>
      </c>
      <c r="P53" s="478">
        <v>135</v>
      </c>
      <c r="Q53" s="478"/>
      <c r="R53" s="478"/>
      <c r="S53" s="478">
        <v>27</v>
      </c>
      <c r="T53" s="478"/>
      <c r="U53" s="478"/>
      <c r="V53" s="478">
        <v>965</v>
      </c>
      <c r="W53" s="478"/>
      <c r="X53" s="478"/>
      <c r="Y53" s="157" t="s">
        <v>133</v>
      </c>
      <c r="AD53" s="478">
        <v>415</v>
      </c>
      <c r="AE53" s="478"/>
      <c r="AF53" s="478"/>
    </row>
    <row r="54" spans="1:32" x14ac:dyDescent="0.4">
      <c r="A54" s="157">
        <v>10</v>
      </c>
      <c r="B54" s="157" t="s">
        <v>85</v>
      </c>
      <c r="P54" s="478">
        <v>135</v>
      </c>
      <c r="Q54" s="478"/>
      <c r="R54" s="478"/>
      <c r="S54" s="478">
        <v>27</v>
      </c>
      <c r="T54" s="478"/>
      <c r="U54" s="478"/>
      <c r="V54" s="478">
        <v>965</v>
      </c>
      <c r="W54" s="478"/>
      <c r="X54" s="478"/>
      <c r="Y54" s="157" t="s">
        <v>133</v>
      </c>
      <c r="AD54" s="478">
        <v>415</v>
      </c>
      <c r="AE54" s="478"/>
      <c r="AF54" s="478"/>
    </row>
    <row r="55" spans="1:32" x14ac:dyDescent="0.4">
      <c r="A55" s="157">
        <v>11</v>
      </c>
      <c r="B55" s="157" t="s">
        <v>86</v>
      </c>
      <c r="P55" s="478">
        <v>135</v>
      </c>
      <c r="Q55" s="478"/>
      <c r="R55" s="478"/>
      <c r="S55" s="478">
        <v>27</v>
      </c>
      <c r="T55" s="478"/>
      <c r="U55" s="478"/>
      <c r="V55" s="478">
        <v>965</v>
      </c>
      <c r="W55" s="478"/>
      <c r="X55" s="478"/>
      <c r="Y55" s="157" t="s">
        <v>133</v>
      </c>
      <c r="AD55" s="478">
        <v>415</v>
      </c>
      <c r="AE55" s="478"/>
      <c r="AF55" s="478"/>
    </row>
    <row r="56" spans="1:32" x14ac:dyDescent="0.4">
      <c r="A56" s="157">
        <v>12</v>
      </c>
      <c r="B56" s="157" t="s">
        <v>87</v>
      </c>
      <c r="P56" s="478">
        <v>135</v>
      </c>
      <c r="Q56" s="478"/>
      <c r="R56" s="478"/>
      <c r="S56" s="478">
        <v>27</v>
      </c>
      <c r="T56" s="478"/>
      <c r="U56" s="478"/>
      <c r="V56" s="478">
        <v>965</v>
      </c>
      <c r="W56" s="478"/>
      <c r="X56" s="478"/>
      <c r="Y56" s="157" t="s">
        <v>133</v>
      </c>
      <c r="AD56" s="478">
        <v>415</v>
      </c>
      <c r="AE56" s="478"/>
      <c r="AF56" s="478"/>
    </row>
    <row r="57" spans="1:32" x14ac:dyDescent="0.4">
      <c r="A57" s="157">
        <v>13</v>
      </c>
      <c r="B57" s="157" t="s">
        <v>88</v>
      </c>
      <c r="P57" s="478">
        <v>135</v>
      </c>
      <c r="Q57" s="478"/>
      <c r="R57" s="478"/>
      <c r="S57" s="478">
        <v>27</v>
      </c>
      <c r="T57" s="478"/>
      <c r="U57" s="478"/>
      <c r="V57" s="478">
        <v>965</v>
      </c>
      <c r="W57" s="478"/>
      <c r="X57" s="478"/>
      <c r="Y57" s="157" t="s">
        <v>133</v>
      </c>
      <c r="AD57" s="478">
        <v>415</v>
      </c>
      <c r="AE57" s="478"/>
      <c r="AF57" s="478"/>
    </row>
    <row r="58" spans="1:32" x14ac:dyDescent="0.4">
      <c r="A58" s="157">
        <v>14</v>
      </c>
      <c r="B58" s="157" t="s">
        <v>89</v>
      </c>
      <c r="O58" s="184"/>
      <c r="P58" s="478">
        <v>135</v>
      </c>
      <c r="Q58" s="478"/>
      <c r="R58" s="478"/>
      <c r="S58" s="478">
        <v>27</v>
      </c>
      <c r="T58" s="478"/>
      <c r="U58" s="478"/>
      <c r="V58" s="478">
        <v>965</v>
      </c>
      <c r="W58" s="478"/>
      <c r="X58" s="478"/>
      <c r="Y58" s="157" t="s">
        <v>133</v>
      </c>
      <c r="AD58" s="478">
        <v>415</v>
      </c>
      <c r="AE58" s="478"/>
      <c r="AF58" s="478"/>
    </row>
    <row r="59" spans="1:32" x14ac:dyDescent="0.4">
      <c r="A59" s="157">
        <v>15</v>
      </c>
      <c r="B59" s="157" t="s">
        <v>90</v>
      </c>
      <c r="P59" s="478">
        <v>225</v>
      </c>
      <c r="Q59" s="478"/>
      <c r="R59" s="478"/>
      <c r="S59" s="478">
        <v>38.5</v>
      </c>
      <c r="T59" s="478"/>
      <c r="U59" s="478"/>
      <c r="V59" s="478">
        <v>2895</v>
      </c>
      <c r="W59" s="478"/>
      <c r="X59" s="478"/>
      <c r="Y59" s="157" t="s">
        <v>133</v>
      </c>
      <c r="AD59" s="478">
        <v>165</v>
      </c>
      <c r="AE59" s="478"/>
      <c r="AF59" s="478"/>
    </row>
    <row r="60" spans="1:32" x14ac:dyDescent="0.4">
      <c r="A60" s="157">
        <v>16</v>
      </c>
      <c r="B60" s="157" t="s">
        <v>91</v>
      </c>
      <c r="P60" s="478">
        <v>225</v>
      </c>
      <c r="Q60" s="478"/>
      <c r="R60" s="478"/>
      <c r="S60" s="478">
        <v>38.5</v>
      </c>
      <c r="T60" s="478"/>
      <c r="U60" s="478"/>
      <c r="V60" s="478">
        <v>2895</v>
      </c>
      <c r="W60" s="478"/>
      <c r="X60" s="478"/>
      <c r="Y60" s="157" t="s">
        <v>133</v>
      </c>
      <c r="AD60" s="478">
        <v>165</v>
      </c>
      <c r="AE60" s="478"/>
      <c r="AF60" s="478"/>
    </row>
    <row r="61" spans="1:32" x14ac:dyDescent="0.4">
      <c r="A61" s="157">
        <v>17</v>
      </c>
      <c r="B61" s="157" t="s">
        <v>92</v>
      </c>
      <c r="P61" s="478">
        <v>225</v>
      </c>
      <c r="Q61" s="478"/>
      <c r="R61" s="478"/>
      <c r="S61" s="478">
        <v>38.5</v>
      </c>
      <c r="T61" s="478"/>
      <c r="U61" s="478"/>
      <c r="V61" s="478">
        <v>2895</v>
      </c>
      <c r="W61" s="478"/>
      <c r="X61" s="478"/>
      <c r="Y61" s="157" t="s">
        <v>133</v>
      </c>
      <c r="AD61" s="478">
        <v>165</v>
      </c>
      <c r="AE61" s="478"/>
      <c r="AF61" s="478"/>
    </row>
    <row r="62" spans="1:32" x14ac:dyDescent="0.4">
      <c r="A62" s="157">
        <v>18</v>
      </c>
      <c r="B62" s="157" t="s">
        <v>93</v>
      </c>
      <c r="P62" s="478">
        <v>225</v>
      </c>
      <c r="Q62" s="478"/>
      <c r="R62" s="478"/>
      <c r="S62" s="478">
        <v>38.5</v>
      </c>
      <c r="T62" s="478"/>
      <c r="U62" s="478"/>
      <c r="V62" s="478">
        <v>2895</v>
      </c>
      <c r="W62" s="478"/>
      <c r="X62" s="478"/>
      <c r="Y62" s="157" t="s">
        <v>133</v>
      </c>
      <c r="AD62" s="478">
        <v>165</v>
      </c>
      <c r="AE62" s="478"/>
      <c r="AF62" s="478"/>
    </row>
    <row r="63" spans="1:32" x14ac:dyDescent="0.4">
      <c r="A63" s="157">
        <v>19</v>
      </c>
      <c r="B63" s="157" t="s">
        <v>94</v>
      </c>
      <c r="P63" s="478">
        <v>225</v>
      </c>
      <c r="Q63" s="478"/>
      <c r="R63" s="478"/>
      <c r="S63" s="478">
        <v>38.5</v>
      </c>
      <c r="T63" s="478"/>
      <c r="U63" s="478"/>
      <c r="V63" s="478">
        <v>2895</v>
      </c>
      <c r="W63" s="478"/>
      <c r="X63" s="478"/>
      <c r="Y63" s="157" t="s">
        <v>133</v>
      </c>
      <c r="AD63" s="478">
        <v>165</v>
      </c>
      <c r="AE63" s="478"/>
      <c r="AF63" s="478"/>
    </row>
    <row r="64" spans="1:32" x14ac:dyDescent="0.4">
      <c r="A64" s="157">
        <v>20</v>
      </c>
      <c r="B64" s="157" t="s">
        <v>95</v>
      </c>
      <c r="P64" s="478">
        <v>225</v>
      </c>
      <c r="Q64" s="478"/>
      <c r="R64" s="478"/>
      <c r="S64" s="478">
        <v>38.5</v>
      </c>
      <c r="T64" s="478"/>
      <c r="U64" s="478"/>
      <c r="V64" s="478">
        <v>2895</v>
      </c>
      <c r="W64" s="478"/>
      <c r="X64" s="478"/>
      <c r="Y64" s="157" t="s">
        <v>133</v>
      </c>
      <c r="AD64" s="478">
        <v>165</v>
      </c>
      <c r="AE64" s="478"/>
      <c r="AF64" s="478"/>
    </row>
    <row r="65" spans="1:32" x14ac:dyDescent="0.4">
      <c r="A65" s="157">
        <v>21</v>
      </c>
      <c r="B65" s="157" t="s">
        <v>96</v>
      </c>
      <c r="P65" s="478">
        <v>225</v>
      </c>
      <c r="Q65" s="478"/>
      <c r="R65" s="478"/>
      <c r="S65" s="478">
        <v>38.5</v>
      </c>
      <c r="T65" s="478"/>
      <c r="U65" s="478"/>
      <c r="V65" s="478">
        <v>2895</v>
      </c>
      <c r="W65" s="478"/>
      <c r="X65" s="478"/>
      <c r="Y65" s="157" t="s">
        <v>133</v>
      </c>
      <c r="AD65" s="478">
        <v>165</v>
      </c>
      <c r="AE65" s="478"/>
      <c r="AF65" s="478"/>
    </row>
    <row r="66" spans="1:32" x14ac:dyDescent="0.4">
      <c r="A66" s="157">
        <v>22</v>
      </c>
      <c r="B66" s="157" t="s">
        <v>97</v>
      </c>
      <c r="P66" s="478">
        <v>225</v>
      </c>
      <c r="Q66" s="478"/>
      <c r="R66" s="478"/>
      <c r="S66" s="478">
        <v>38.5</v>
      </c>
      <c r="T66" s="478"/>
      <c r="U66" s="478"/>
      <c r="V66" s="478">
        <v>2895</v>
      </c>
      <c r="W66" s="478"/>
      <c r="X66" s="478"/>
      <c r="Y66" s="157" t="s">
        <v>133</v>
      </c>
      <c r="AD66" s="478">
        <v>165</v>
      </c>
      <c r="AE66" s="478"/>
      <c r="AF66" s="478"/>
    </row>
    <row r="67" spans="1:32" x14ac:dyDescent="0.4">
      <c r="A67" s="157">
        <v>23</v>
      </c>
      <c r="B67" s="157" t="s">
        <v>98</v>
      </c>
      <c r="P67" s="478">
        <v>225</v>
      </c>
      <c r="Q67" s="478"/>
      <c r="R67" s="478"/>
      <c r="S67" s="478">
        <v>38.5</v>
      </c>
      <c r="T67" s="478"/>
      <c r="U67" s="478"/>
      <c r="V67" s="478">
        <v>2895</v>
      </c>
      <c r="W67" s="478"/>
      <c r="X67" s="478"/>
      <c r="Y67" s="157" t="s">
        <v>133</v>
      </c>
      <c r="AD67" s="478">
        <v>165</v>
      </c>
      <c r="AE67" s="478"/>
      <c r="AF67" s="478"/>
    </row>
    <row r="68" spans="1:32" x14ac:dyDescent="0.4">
      <c r="A68" s="157">
        <v>24</v>
      </c>
      <c r="B68" s="157" t="s">
        <v>134</v>
      </c>
      <c r="P68" s="478">
        <v>450</v>
      </c>
      <c r="Q68" s="478"/>
      <c r="R68" s="478"/>
      <c r="S68" s="478">
        <v>77</v>
      </c>
      <c r="T68" s="478"/>
      <c r="U68" s="478"/>
      <c r="V68" s="478">
        <v>5790</v>
      </c>
      <c r="W68" s="478"/>
      <c r="X68" s="478"/>
      <c r="Y68" s="157" t="s">
        <v>133</v>
      </c>
      <c r="AD68" s="478">
        <v>330</v>
      </c>
      <c r="AE68" s="478"/>
      <c r="AF68" s="478"/>
    </row>
  </sheetData>
  <sheetProtection sheet="1" objects="1" scenarios="1"/>
  <mergeCells count="374">
    <mergeCell ref="P68:R68"/>
    <mergeCell ref="S68:U68"/>
    <mergeCell ref="V68:X68"/>
    <mergeCell ref="AD68:AF68"/>
    <mergeCell ref="P66:R66"/>
    <mergeCell ref="S66:U66"/>
    <mergeCell ref="V66:X66"/>
    <mergeCell ref="AD66:AF66"/>
    <mergeCell ref="P67:R67"/>
    <mergeCell ref="S67:U67"/>
    <mergeCell ref="V67:X67"/>
    <mergeCell ref="AD67:AF67"/>
    <mergeCell ref="P64:R64"/>
    <mergeCell ref="S64:U64"/>
    <mergeCell ref="V64:X64"/>
    <mergeCell ref="AD64:AF64"/>
    <mergeCell ref="P65:R65"/>
    <mergeCell ref="S65:U65"/>
    <mergeCell ref="V65:X65"/>
    <mergeCell ref="AD65:AF65"/>
    <mergeCell ref="P62:R62"/>
    <mergeCell ref="S62:U62"/>
    <mergeCell ref="V62:X62"/>
    <mergeCell ref="AD62:AF62"/>
    <mergeCell ref="P63:R63"/>
    <mergeCell ref="S63:U63"/>
    <mergeCell ref="V63:X63"/>
    <mergeCell ref="AD63:AF63"/>
    <mergeCell ref="P60:R60"/>
    <mergeCell ref="S60:U60"/>
    <mergeCell ref="V60:X60"/>
    <mergeCell ref="AD60:AF60"/>
    <mergeCell ref="P61:R61"/>
    <mergeCell ref="S61:U61"/>
    <mergeCell ref="V61:X61"/>
    <mergeCell ref="AD61:AF61"/>
    <mergeCell ref="P58:R58"/>
    <mergeCell ref="S58:U58"/>
    <mergeCell ref="V58:X58"/>
    <mergeCell ref="AD58:AF58"/>
    <mergeCell ref="P59:R59"/>
    <mergeCell ref="S59:U59"/>
    <mergeCell ref="V59:X59"/>
    <mergeCell ref="AD59:AF59"/>
    <mergeCell ref="P56:R56"/>
    <mergeCell ref="S56:U56"/>
    <mergeCell ref="V56:X56"/>
    <mergeCell ref="AD56:AF56"/>
    <mergeCell ref="P57:R57"/>
    <mergeCell ref="S57:U57"/>
    <mergeCell ref="V57:X57"/>
    <mergeCell ref="AD57:AF57"/>
    <mergeCell ref="P54:R54"/>
    <mergeCell ref="S54:U54"/>
    <mergeCell ref="V54:X54"/>
    <mergeCell ref="AD54:AF54"/>
    <mergeCell ref="P55:R55"/>
    <mergeCell ref="S55:U55"/>
    <mergeCell ref="V55:X55"/>
    <mergeCell ref="AD55:AF55"/>
    <mergeCell ref="P52:R52"/>
    <mergeCell ref="S52:U52"/>
    <mergeCell ref="V52:X52"/>
    <mergeCell ref="AD52:AF52"/>
    <mergeCell ref="P53:R53"/>
    <mergeCell ref="S53:U53"/>
    <mergeCell ref="V53:X53"/>
    <mergeCell ref="AD53:AF53"/>
    <mergeCell ref="P50:R50"/>
    <mergeCell ref="S50:U50"/>
    <mergeCell ref="V50:X50"/>
    <mergeCell ref="AD50:AF50"/>
    <mergeCell ref="P51:R51"/>
    <mergeCell ref="S51:U51"/>
    <mergeCell ref="V51:X51"/>
    <mergeCell ref="AD51:AF51"/>
    <mergeCell ref="P48:R48"/>
    <mergeCell ref="S48:U48"/>
    <mergeCell ref="V48:X48"/>
    <mergeCell ref="AD48:AF48"/>
    <mergeCell ref="P49:R49"/>
    <mergeCell ref="S49:U49"/>
    <mergeCell ref="V49:X49"/>
    <mergeCell ref="AD49:AF49"/>
    <mergeCell ref="P46:R46"/>
    <mergeCell ref="S46:U46"/>
    <mergeCell ref="V46:X46"/>
    <mergeCell ref="AD46:AF46"/>
    <mergeCell ref="P47:R47"/>
    <mergeCell ref="S47:U47"/>
    <mergeCell ref="V47:X47"/>
    <mergeCell ref="AD47:AF47"/>
    <mergeCell ref="A38:AN38"/>
    <mergeCell ref="B39:AN39"/>
    <mergeCell ref="B40:AN40"/>
    <mergeCell ref="B41:AN41"/>
    <mergeCell ref="P45:R45"/>
    <mergeCell ref="S45:U45"/>
    <mergeCell ref="V45:X45"/>
    <mergeCell ref="AD45:AF45"/>
    <mergeCell ref="AF34:AG34"/>
    <mergeCell ref="AH34:AI34"/>
    <mergeCell ref="AK34:AL34"/>
    <mergeCell ref="AM34:AN34"/>
    <mergeCell ref="B35:D35"/>
    <mergeCell ref="W35:Y35"/>
    <mergeCell ref="B34:D34"/>
    <mergeCell ref="H34:J34"/>
    <mergeCell ref="K34:L34"/>
    <mergeCell ref="M34:N34"/>
    <mergeCell ref="P34:Q34"/>
    <mergeCell ref="R34:S34"/>
    <mergeCell ref="U34:V34"/>
    <mergeCell ref="W34:Y34"/>
    <mergeCell ref="AC34:AE34"/>
    <mergeCell ref="AF32:AG32"/>
    <mergeCell ref="AH32:AI32"/>
    <mergeCell ref="AK32:AL32"/>
    <mergeCell ref="AM32:AN32"/>
    <mergeCell ref="B33:D33"/>
    <mergeCell ref="H33:J33"/>
    <mergeCell ref="K33:L33"/>
    <mergeCell ref="M33:N33"/>
    <mergeCell ref="P33:Q33"/>
    <mergeCell ref="R33:S33"/>
    <mergeCell ref="AM33:AN33"/>
    <mergeCell ref="U33:V33"/>
    <mergeCell ref="W33:Y33"/>
    <mergeCell ref="AC33:AE33"/>
    <mergeCell ref="AF33:AG33"/>
    <mergeCell ref="AH33:AI33"/>
    <mergeCell ref="AK33:AL33"/>
    <mergeCell ref="B32:D32"/>
    <mergeCell ref="H32:J32"/>
    <mergeCell ref="K32:L32"/>
    <mergeCell ref="M32:N32"/>
    <mergeCell ref="P32:Q32"/>
    <mergeCell ref="R32:S32"/>
    <mergeCell ref="U32:V32"/>
    <mergeCell ref="W32:Y32"/>
    <mergeCell ref="AC32:AE32"/>
    <mergeCell ref="AF30:AG30"/>
    <mergeCell ref="AH30:AI30"/>
    <mergeCell ref="AK30:AL30"/>
    <mergeCell ref="AM30:AN30"/>
    <mergeCell ref="B31:D31"/>
    <mergeCell ref="H31:J31"/>
    <mergeCell ref="K31:L31"/>
    <mergeCell ref="M31:N31"/>
    <mergeCell ref="P31:Q31"/>
    <mergeCell ref="R31:S31"/>
    <mergeCell ref="AM31:AN31"/>
    <mergeCell ref="U31:V31"/>
    <mergeCell ref="W31:Y31"/>
    <mergeCell ref="AC31:AE31"/>
    <mergeCell ref="AF31:AG31"/>
    <mergeCell ref="AH31:AI31"/>
    <mergeCell ref="AK31:AL31"/>
    <mergeCell ref="B30:D30"/>
    <mergeCell ref="H30:J30"/>
    <mergeCell ref="K30:L30"/>
    <mergeCell ref="M30:N30"/>
    <mergeCell ref="P30:Q30"/>
    <mergeCell ref="R30:S30"/>
    <mergeCell ref="U30:V30"/>
    <mergeCell ref="W30:Y30"/>
    <mergeCell ref="AC30:AE30"/>
    <mergeCell ref="AF28:AG28"/>
    <mergeCell ref="AH28:AI28"/>
    <mergeCell ref="AK28:AL28"/>
    <mergeCell ref="AM28:AN28"/>
    <mergeCell ref="B29:D29"/>
    <mergeCell ref="H29:J29"/>
    <mergeCell ref="K29:L29"/>
    <mergeCell ref="M29:N29"/>
    <mergeCell ref="P29:Q29"/>
    <mergeCell ref="R29:S29"/>
    <mergeCell ref="AM29:AN29"/>
    <mergeCell ref="U29:V29"/>
    <mergeCell ref="W29:Y29"/>
    <mergeCell ref="AC29:AE29"/>
    <mergeCell ref="AF29:AG29"/>
    <mergeCell ref="AH29:AI29"/>
    <mergeCell ref="AK29:AL29"/>
    <mergeCell ref="B28:D28"/>
    <mergeCell ref="H28:J28"/>
    <mergeCell ref="K28:L28"/>
    <mergeCell ref="M28:N28"/>
    <mergeCell ref="P28:Q28"/>
    <mergeCell ref="R28:S28"/>
    <mergeCell ref="U28:V28"/>
    <mergeCell ref="W28:Y28"/>
    <mergeCell ref="AC28:AE28"/>
    <mergeCell ref="R25:S25"/>
    <mergeCell ref="AF26:AG26"/>
    <mergeCell ref="AH26:AI26"/>
    <mergeCell ref="AK26:AL26"/>
    <mergeCell ref="AM26:AN26"/>
    <mergeCell ref="B27:D27"/>
    <mergeCell ref="H27:J27"/>
    <mergeCell ref="K27:L27"/>
    <mergeCell ref="M27:N27"/>
    <mergeCell ref="P27:Q27"/>
    <mergeCell ref="R27:S27"/>
    <mergeCell ref="AM27:AN27"/>
    <mergeCell ref="U27:V27"/>
    <mergeCell ref="W27:Y27"/>
    <mergeCell ref="AC27:AE27"/>
    <mergeCell ref="AF27:AG27"/>
    <mergeCell ref="AH27:AI27"/>
    <mergeCell ref="AK27:AL27"/>
    <mergeCell ref="AC23:AE23"/>
    <mergeCell ref="AF23:AN23"/>
    <mergeCell ref="W23:Y23"/>
    <mergeCell ref="AM25:AN25"/>
    <mergeCell ref="B26:D26"/>
    <mergeCell ref="H26:J26"/>
    <mergeCell ref="K26:L26"/>
    <mergeCell ref="M26:N26"/>
    <mergeCell ref="P26:Q26"/>
    <mergeCell ref="R26:S26"/>
    <mergeCell ref="U26:V26"/>
    <mergeCell ref="W26:Y26"/>
    <mergeCell ref="AC26:AE26"/>
    <mergeCell ref="U25:V25"/>
    <mergeCell ref="W25:Y25"/>
    <mergeCell ref="AC25:AE25"/>
    <mergeCell ref="AF25:AG25"/>
    <mergeCell ref="AH25:AI25"/>
    <mergeCell ref="AK25:AL25"/>
    <mergeCell ref="B25:D25"/>
    <mergeCell ref="H25:J25"/>
    <mergeCell ref="K25:L25"/>
    <mergeCell ref="M25:N25"/>
    <mergeCell ref="P25:Q25"/>
    <mergeCell ref="AJ19:AN19"/>
    <mergeCell ref="AA18:AC18"/>
    <mergeCell ref="AD18:AF18"/>
    <mergeCell ref="AG18:AI18"/>
    <mergeCell ref="AJ18:AN18"/>
    <mergeCell ref="B24:D24"/>
    <mergeCell ref="H24:J24"/>
    <mergeCell ref="K24:L24"/>
    <mergeCell ref="M24:N24"/>
    <mergeCell ref="P24:Q24"/>
    <mergeCell ref="R24:S24"/>
    <mergeCell ref="U24:V24"/>
    <mergeCell ref="B23:D23"/>
    <mergeCell ref="E23:G23"/>
    <mergeCell ref="H23:J23"/>
    <mergeCell ref="K23:S23"/>
    <mergeCell ref="U23:V23"/>
    <mergeCell ref="W24:Y24"/>
    <mergeCell ref="AC24:AE24"/>
    <mergeCell ref="AF24:AG24"/>
    <mergeCell ref="AH24:AI24"/>
    <mergeCell ref="AK24:AL24"/>
    <mergeCell ref="AM24:AN24"/>
    <mergeCell ref="Z23:AB23"/>
    <mergeCell ref="R17:T17"/>
    <mergeCell ref="U17:W17"/>
    <mergeCell ref="X17:Z17"/>
    <mergeCell ref="AA17:AC17"/>
    <mergeCell ref="AD17:AF17"/>
    <mergeCell ref="AG17:AI17"/>
    <mergeCell ref="U19:W19"/>
    <mergeCell ref="X19:Z19"/>
    <mergeCell ref="AA19:AC19"/>
    <mergeCell ref="AD19:AF19"/>
    <mergeCell ref="AG19:AI19"/>
    <mergeCell ref="AG16:AI16"/>
    <mergeCell ref="AJ16:AN16"/>
    <mergeCell ref="A17:D17"/>
    <mergeCell ref="E17:F17"/>
    <mergeCell ref="G17:H17"/>
    <mergeCell ref="I17:K17"/>
    <mergeCell ref="L17:N17"/>
    <mergeCell ref="O17:Q17"/>
    <mergeCell ref="A19:D19"/>
    <mergeCell ref="E19:H19"/>
    <mergeCell ref="I19:K19"/>
    <mergeCell ref="L19:N19"/>
    <mergeCell ref="O19:Q19"/>
    <mergeCell ref="R19:T19"/>
    <mergeCell ref="AJ17:AN17"/>
    <mergeCell ref="A18:D18"/>
    <mergeCell ref="E18:F18"/>
    <mergeCell ref="G18:H18"/>
    <mergeCell ref="I18:K18"/>
    <mergeCell ref="L18:N18"/>
    <mergeCell ref="O18:Q18"/>
    <mergeCell ref="R18:T18"/>
    <mergeCell ref="U18:W18"/>
    <mergeCell ref="X18:Z18"/>
    <mergeCell ref="A15:D15"/>
    <mergeCell ref="E15:F15"/>
    <mergeCell ref="G15:H15"/>
    <mergeCell ref="I15:K15"/>
    <mergeCell ref="L15:N15"/>
    <mergeCell ref="O15:Q15"/>
    <mergeCell ref="AJ15:AN15"/>
    <mergeCell ref="A16:D16"/>
    <mergeCell ref="E16:F16"/>
    <mergeCell ref="G16:H16"/>
    <mergeCell ref="I16:K16"/>
    <mergeCell ref="L16:N16"/>
    <mergeCell ref="O16:Q16"/>
    <mergeCell ref="R16:T16"/>
    <mergeCell ref="U16:W16"/>
    <mergeCell ref="X16:Z16"/>
    <mergeCell ref="R15:T15"/>
    <mergeCell ref="U15:W15"/>
    <mergeCell ref="X15:Z15"/>
    <mergeCell ref="AA15:AC15"/>
    <mergeCell ref="AD15:AF15"/>
    <mergeCell ref="AG15:AI15"/>
    <mergeCell ref="AA16:AC16"/>
    <mergeCell ref="AD16:AF16"/>
    <mergeCell ref="AD13:AF13"/>
    <mergeCell ref="AG13:AI13"/>
    <mergeCell ref="AJ13:AN13"/>
    <mergeCell ref="A14:H14"/>
    <mergeCell ref="I14:K14"/>
    <mergeCell ref="L14:N14"/>
    <mergeCell ref="O14:Q14"/>
    <mergeCell ref="R14:T14"/>
    <mergeCell ref="U14:W14"/>
    <mergeCell ref="X14:Z14"/>
    <mergeCell ref="AA14:AC14"/>
    <mergeCell ref="AD14:AF14"/>
    <mergeCell ref="AG14:AI14"/>
    <mergeCell ref="AJ14:AN14"/>
    <mergeCell ref="A13:D13"/>
    <mergeCell ref="E13:H13"/>
    <mergeCell ref="I13:K13"/>
    <mergeCell ref="L13:N13"/>
    <mergeCell ref="O13:Q13"/>
    <mergeCell ref="R13:T13"/>
    <mergeCell ref="U13:W13"/>
    <mergeCell ref="X13:Z13"/>
    <mergeCell ref="AA13:AC13"/>
    <mergeCell ref="A11:F11"/>
    <mergeCell ref="M11:AA11"/>
    <mergeCell ref="AB11:AD11"/>
    <mergeCell ref="M12:AA12"/>
    <mergeCell ref="AB12:AD12"/>
    <mergeCell ref="AE12:AG12"/>
    <mergeCell ref="B8:L8"/>
    <mergeCell ref="M8:P8"/>
    <mergeCell ref="Q8:X8"/>
    <mergeCell ref="Y8:AB8"/>
    <mergeCell ref="AC8:AN8"/>
    <mergeCell ref="B9:L9"/>
    <mergeCell ref="M9:AN9"/>
    <mergeCell ref="A3:A9"/>
    <mergeCell ref="B3:L3"/>
    <mergeCell ref="M3:AF3"/>
    <mergeCell ref="AG3:AN3"/>
    <mergeCell ref="B4:L4"/>
    <mergeCell ref="M4:AF4"/>
    <mergeCell ref="AG4:AN4"/>
    <mergeCell ref="AH12:AM12"/>
    <mergeCell ref="AE5:AG5"/>
    <mergeCell ref="AI5:AK5"/>
    <mergeCell ref="AL5:AM5"/>
    <mergeCell ref="B6:L7"/>
    <mergeCell ref="M6:N6"/>
    <mergeCell ref="O6:Q6"/>
    <mergeCell ref="S6:V6"/>
    <mergeCell ref="W6:AN6"/>
    <mergeCell ref="M7:AN7"/>
    <mergeCell ref="B5:L5"/>
    <mergeCell ref="M5:AB5"/>
    <mergeCell ref="AC5:AD5"/>
  </mergeCells>
  <phoneticPr fontId="27"/>
  <dataValidations count="8">
    <dataValidation type="list" allowBlank="1" showInputMessage="1" showErrorMessage="1" sqref="I14:AI14 AB11:AD12" xr:uid="{DBADCE8E-9276-4781-82E8-495CC16DCE8E}">
      <formula1>"○,×"</formula1>
    </dataValidation>
    <dataValidation type="whole" allowBlank="1" showInputMessage="1" showErrorMessage="1" error="所要額が1,000円未満の場合は申請できません。" sqref="AH12" xr:uid="{E5D347E5-F525-4B4B-AE0B-AA24CBEBF555}">
      <formula1>1000</formula1>
      <formula2>1E+28</formula2>
    </dataValidation>
    <dataValidation imeMode="hiragana" allowBlank="1" showInputMessage="1" showErrorMessage="1" sqref="B25:D34 H25:J34 W25:Y34 AC25:AE34 M4:AF4 M7:AN7 M9:AN9" xr:uid="{6E5D536F-20C6-49ED-849E-54C8BC7BE855}"/>
    <dataValidation imeMode="halfAlpha" allowBlank="1" showInputMessage="1" showErrorMessage="1" sqref="AF25:AI34 E25:G34 P25:S34 AK25:AN34 K25:N34 Z25:AB34 AG4:AN4 AE5:AG5 O6:Q6 S6:V6 Q8:X8 AC8:AN8" xr:uid="{A9F31690-CF9A-4A9B-9C29-1DD9022AB1B7}"/>
    <dataValidation type="list" imeMode="disabled" allowBlank="1" showInputMessage="1" showErrorMessage="1" sqref="A39:A41" xr:uid="{946D7AB5-955A-49EA-BCC0-E0E007964EE4}">
      <formula1>"○,×"</formula1>
    </dataValidation>
    <dataValidation type="list" allowBlank="1" showInputMessage="1" showErrorMessage="1" sqref="M5:AB5" xr:uid="{1AA77D17-5A0D-41F8-BDF5-1F46408152C7}">
      <formula1>$B$45:$B$68</formula1>
    </dataValidation>
    <dataValidation imeMode="disabled" allowBlank="1" showInputMessage="1" showErrorMessage="1" sqref="AL5:AM5" xr:uid="{BC14D5B1-4B3B-41B9-BBF4-C50F5A01E336}"/>
    <dataValidation imeMode="fullKatakana" allowBlank="1" showInputMessage="1" showErrorMessage="1" sqref="M3:AF3" xr:uid="{E3FDCC01-A02A-4C94-8020-A6BBFDAF0A0F}"/>
  </dataValidations>
  <pageMargins left="0.54" right="0.39" top="0.53" bottom="0.44" header="0.3" footer="0.3"/>
  <pageSetup paperSize="9" scale="95" orientation="portrait" r:id="rId1"/>
  <colBreaks count="1" manualBreakCount="1">
    <brk id="40" max="40"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DA05D-4BB0-483A-A43B-3B14C8A26E01}">
  <sheetPr>
    <tabColor theme="4" tint="-0.499984740745262"/>
  </sheetPr>
  <dimension ref="A1:AQ68"/>
  <sheetViews>
    <sheetView showGridLines="0" view="pageBreakPreview" zoomScaleNormal="100" zoomScaleSheetLayoutView="100" workbookViewId="0">
      <selection activeCell="M3" sqref="M3:AF3"/>
    </sheetView>
  </sheetViews>
  <sheetFormatPr defaultRowHeight="18.75" x14ac:dyDescent="0.4"/>
  <cols>
    <col min="1" max="1" width="3.5" style="100" customWidth="1"/>
    <col min="2" max="4" width="2.125" style="100" customWidth="1"/>
    <col min="5" max="8" width="2.5" style="100" customWidth="1"/>
    <col min="9" max="25" width="2.125" style="100" customWidth="1"/>
    <col min="26" max="26" width="2.5" style="100" customWidth="1"/>
    <col min="27" max="89" width="2.125" style="100" customWidth="1"/>
    <col min="90" max="16384" width="9" style="100"/>
  </cols>
  <sheetData>
    <row r="1" spans="1:40" x14ac:dyDescent="0.4">
      <c r="A1" s="43" t="s">
        <v>15</v>
      </c>
    </row>
    <row r="2" spans="1:40" s="42" customFormat="1" ht="19.5" x14ac:dyDescent="0.4">
      <c r="A2" s="41" t="s">
        <v>125</v>
      </c>
    </row>
    <row r="3" spans="1:40" ht="14.25" customHeight="1" x14ac:dyDescent="0.4">
      <c r="A3" s="314" t="s">
        <v>57</v>
      </c>
      <c r="B3" s="316" t="s">
        <v>100</v>
      </c>
      <c r="C3" s="316"/>
      <c r="D3" s="316"/>
      <c r="E3" s="316"/>
      <c r="F3" s="316"/>
      <c r="G3" s="316"/>
      <c r="H3" s="316"/>
      <c r="I3" s="316"/>
      <c r="J3" s="316"/>
      <c r="K3" s="316"/>
      <c r="L3" s="316"/>
      <c r="M3" s="337"/>
      <c r="N3" s="337"/>
      <c r="O3" s="337"/>
      <c r="P3" s="337"/>
      <c r="Q3" s="337"/>
      <c r="R3" s="337"/>
      <c r="S3" s="337"/>
      <c r="T3" s="337"/>
      <c r="U3" s="337"/>
      <c r="V3" s="337"/>
      <c r="W3" s="337"/>
      <c r="X3" s="337"/>
      <c r="Y3" s="337"/>
      <c r="Z3" s="337"/>
      <c r="AA3" s="337"/>
      <c r="AB3" s="337"/>
      <c r="AC3" s="337"/>
      <c r="AD3" s="337"/>
      <c r="AE3" s="337"/>
      <c r="AF3" s="337"/>
      <c r="AG3" s="317" t="s">
        <v>114</v>
      </c>
      <c r="AH3" s="317"/>
      <c r="AI3" s="317"/>
      <c r="AJ3" s="317"/>
      <c r="AK3" s="317"/>
      <c r="AL3" s="317"/>
      <c r="AM3" s="317"/>
      <c r="AN3" s="317"/>
    </row>
    <row r="4" spans="1:40" ht="25.5" customHeight="1" x14ac:dyDescent="0.4">
      <c r="A4" s="314"/>
      <c r="B4" s="315" t="s">
        <v>99</v>
      </c>
      <c r="C4" s="315"/>
      <c r="D4" s="315"/>
      <c r="E4" s="315"/>
      <c r="F4" s="315"/>
      <c r="G4" s="315"/>
      <c r="H4" s="315"/>
      <c r="I4" s="315"/>
      <c r="J4" s="315"/>
      <c r="K4" s="315"/>
      <c r="L4" s="315"/>
      <c r="M4" s="336"/>
      <c r="N4" s="336"/>
      <c r="O4" s="336"/>
      <c r="P4" s="336"/>
      <c r="Q4" s="336"/>
      <c r="R4" s="336"/>
      <c r="S4" s="336"/>
      <c r="T4" s="336"/>
      <c r="U4" s="336"/>
      <c r="V4" s="336"/>
      <c r="W4" s="336"/>
      <c r="X4" s="336"/>
      <c r="Y4" s="336"/>
      <c r="Z4" s="336"/>
      <c r="AA4" s="336"/>
      <c r="AB4" s="336"/>
      <c r="AC4" s="336"/>
      <c r="AD4" s="336"/>
      <c r="AE4" s="336"/>
      <c r="AF4" s="336"/>
      <c r="AG4" s="335"/>
      <c r="AH4" s="335"/>
      <c r="AI4" s="335"/>
      <c r="AJ4" s="335"/>
      <c r="AK4" s="335"/>
      <c r="AL4" s="335"/>
      <c r="AM4" s="335"/>
      <c r="AN4" s="335"/>
    </row>
    <row r="5" spans="1:40" ht="25.5" customHeight="1" x14ac:dyDescent="0.4">
      <c r="A5" s="314"/>
      <c r="B5" s="338" t="s">
        <v>101</v>
      </c>
      <c r="C5" s="338"/>
      <c r="D5" s="338"/>
      <c r="E5" s="338"/>
      <c r="F5" s="338"/>
      <c r="G5" s="338"/>
      <c r="H5" s="338"/>
      <c r="I5" s="338"/>
      <c r="J5" s="338"/>
      <c r="K5" s="338"/>
      <c r="L5" s="338"/>
      <c r="M5" s="353"/>
      <c r="N5" s="353"/>
      <c r="O5" s="353"/>
      <c r="P5" s="353"/>
      <c r="Q5" s="353"/>
      <c r="R5" s="353"/>
      <c r="S5" s="353"/>
      <c r="T5" s="353"/>
      <c r="U5" s="353"/>
      <c r="V5" s="353"/>
      <c r="W5" s="353"/>
      <c r="X5" s="353"/>
      <c r="Y5" s="353"/>
      <c r="Z5" s="353"/>
      <c r="AA5" s="353"/>
      <c r="AB5" s="353"/>
      <c r="AC5" s="352" t="s">
        <v>108</v>
      </c>
      <c r="AD5" s="352"/>
      <c r="AE5" s="345"/>
      <c r="AF5" s="345"/>
      <c r="AG5" s="345"/>
      <c r="AH5" s="108" t="s">
        <v>106</v>
      </c>
      <c r="AI5" s="350" t="s">
        <v>107</v>
      </c>
      <c r="AJ5" s="351"/>
      <c r="AK5" s="351"/>
      <c r="AL5" s="349">
        <f>B35+W35</f>
        <v>0</v>
      </c>
      <c r="AM5" s="349"/>
      <c r="AN5" s="108" t="s">
        <v>105</v>
      </c>
    </row>
    <row r="6" spans="1:40" ht="15" customHeight="1" x14ac:dyDescent="0.4">
      <c r="A6" s="314"/>
      <c r="B6" s="338" t="s">
        <v>102</v>
      </c>
      <c r="C6" s="338"/>
      <c r="D6" s="338"/>
      <c r="E6" s="338"/>
      <c r="F6" s="338"/>
      <c r="G6" s="338"/>
      <c r="H6" s="338"/>
      <c r="I6" s="338"/>
      <c r="J6" s="338"/>
      <c r="K6" s="338"/>
      <c r="L6" s="338"/>
      <c r="M6" s="339" t="s">
        <v>103</v>
      </c>
      <c r="N6" s="340"/>
      <c r="O6" s="341"/>
      <c r="P6" s="341"/>
      <c r="Q6" s="341"/>
      <c r="R6" s="51" t="s">
        <v>104</v>
      </c>
      <c r="S6" s="341"/>
      <c r="T6" s="341"/>
      <c r="U6" s="341"/>
      <c r="V6" s="341"/>
      <c r="W6" s="354"/>
      <c r="X6" s="354"/>
      <c r="Y6" s="354"/>
      <c r="Z6" s="354"/>
      <c r="AA6" s="354"/>
      <c r="AB6" s="354"/>
      <c r="AC6" s="354"/>
      <c r="AD6" s="354"/>
      <c r="AE6" s="354"/>
      <c r="AF6" s="354"/>
      <c r="AG6" s="354"/>
      <c r="AH6" s="354"/>
      <c r="AI6" s="354"/>
      <c r="AJ6" s="354"/>
      <c r="AK6" s="354"/>
      <c r="AL6" s="354"/>
      <c r="AM6" s="354"/>
      <c r="AN6" s="355"/>
    </row>
    <row r="7" spans="1:40" ht="24" customHeight="1" x14ac:dyDescent="0.4">
      <c r="A7" s="314"/>
      <c r="B7" s="338"/>
      <c r="C7" s="338"/>
      <c r="D7" s="338"/>
      <c r="E7" s="338"/>
      <c r="F7" s="338"/>
      <c r="G7" s="338"/>
      <c r="H7" s="338"/>
      <c r="I7" s="338"/>
      <c r="J7" s="338"/>
      <c r="K7" s="338"/>
      <c r="L7" s="338"/>
      <c r="M7" s="346"/>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8"/>
    </row>
    <row r="8" spans="1:40" x14ac:dyDescent="0.4">
      <c r="A8" s="314"/>
      <c r="B8" s="338" t="s">
        <v>109</v>
      </c>
      <c r="C8" s="338"/>
      <c r="D8" s="338"/>
      <c r="E8" s="338"/>
      <c r="F8" s="338"/>
      <c r="G8" s="338"/>
      <c r="H8" s="338"/>
      <c r="I8" s="338"/>
      <c r="J8" s="338"/>
      <c r="K8" s="338"/>
      <c r="L8" s="338"/>
      <c r="M8" s="343" t="s">
        <v>111</v>
      </c>
      <c r="N8" s="343"/>
      <c r="O8" s="343"/>
      <c r="P8" s="343"/>
      <c r="Q8" s="345"/>
      <c r="R8" s="345"/>
      <c r="S8" s="345"/>
      <c r="T8" s="345"/>
      <c r="U8" s="345"/>
      <c r="V8" s="345"/>
      <c r="W8" s="345"/>
      <c r="X8" s="345"/>
      <c r="Y8" s="344" t="s">
        <v>112</v>
      </c>
      <c r="Z8" s="344"/>
      <c r="AA8" s="344"/>
      <c r="AB8" s="344"/>
      <c r="AC8" s="342"/>
      <c r="AD8" s="342"/>
      <c r="AE8" s="342"/>
      <c r="AF8" s="342"/>
      <c r="AG8" s="342"/>
      <c r="AH8" s="342"/>
      <c r="AI8" s="342"/>
      <c r="AJ8" s="342"/>
      <c r="AK8" s="342"/>
      <c r="AL8" s="342"/>
      <c r="AM8" s="342"/>
      <c r="AN8" s="342"/>
    </row>
    <row r="9" spans="1:40" ht="25.5" customHeight="1" x14ac:dyDescent="0.4">
      <c r="A9" s="314"/>
      <c r="B9" s="338" t="s">
        <v>110</v>
      </c>
      <c r="C9" s="338"/>
      <c r="D9" s="338"/>
      <c r="E9" s="338"/>
      <c r="F9" s="338"/>
      <c r="G9" s="338"/>
      <c r="H9" s="338"/>
      <c r="I9" s="338"/>
      <c r="J9" s="338"/>
      <c r="K9" s="338"/>
      <c r="L9" s="338"/>
      <c r="M9" s="342"/>
      <c r="N9" s="342"/>
      <c r="O9" s="342"/>
      <c r="P9" s="342"/>
      <c r="Q9" s="342"/>
      <c r="R9" s="342"/>
      <c r="S9" s="342"/>
      <c r="T9" s="342"/>
      <c r="U9" s="342"/>
      <c r="V9" s="342"/>
      <c r="W9" s="342"/>
      <c r="X9" s="342"/>
      <c r="Y9" s="342"/>
      <c r="Z9" s="342"/>
      <c r="AA9" s="342"/>
      <c r="AB9" s="342"/>
      <c r="AC9" s="342"/>
      <c r="AD9" s="342"/>
      <c r="AE9" s="342"/>
      <c r="AF9" s="342"/>
      <c r="AG9" s="342"/>
      <c r="AH9" s="342"/>
      <c r="AI9" s="342"/>
      <c r="AJ9" s="342"/>
      <c r="AK9" s="342"/>
      <c r="AL9" s="342"/>
      <c r="AM9" s="342"/>
      <c r="AN9" s="342"/>
    </row>
    <row r="11" spans="1:40" ht="19.5" customHeight="1" x14ac:dyDescent="0.45">
      <c r="A11" s="334" t="s">
        <v>59</v>
      </c>
      <c r="B11" s="334"/>
      <c r="C11" s="334"/>
      <c r="D11" s="334"/>
      <c r="E11" s="334"/>
      <c r="F11" s="334"/>
      <c r="G11" s="27"/>
      <c r="H11" s="27"/>
      <c r="I11" s="29"/>
      <c r="J11" s="30"/>
      <c r="K11" s="27"/>
      <c r="L11" s="31"/>
      <c r="M11" s="329" t="s">
        <v>115</v>
      </c>
      <c r="N11" s="330"/>
      <c r="O11" s="330"/>
      <c r="P11" s="330"/>
      <c r="Q11" s="330"/>
      <c r="R11" s="330"/>
      <c r="S11" s="330"/>
      <c r="T11" s="330"/>
      <c r="U11" s="330"/>
      <c r="V11" s="330"/>
      <c r="W11" s="330"/>
      <c r="X11" s="330"/>
      <c r="Y11" s="330"/>
      <c r="Z11" s="330"/>
      <c r="AA11" s="330"/>
      <c r="AB11" s="293"/>
      <c r="AC11" s="294"/>
      <c r="AD11" s="294"/>
      <c r="AE11" s="32"/>
      <c r="AF11" s="32"/>
      <c r="AG11" s="32"/>
      <c r="AH11" s="32"/>
      <c r="AI11" s="32"/>
      <c r="AJ11" s="32"/>
      <c r="AK11" s="32"/>
      <c r="AL11" s="32"/>
      <c r="AM11" s="32"/>
      <c r="AN11" s="32"/>
    </row>
    <row r="12" spans="1:40" ht="19.5" x14ac:dyDescent="0.4">
      <c r="A12" s="26"/>
      <c r="B12" s="27"/>
      <c r="C12" s="27"/>
      <c r="D12" s="27"/>
      <c r="E12" s="27"/>
      <c r="F12" s="28"/>
      <c r="G12" s="27"/>
      <c r="H12" s="27"/>
      <c r="I12" s="29"/>
      <c r="J12" s="30"/>
      <c r="K12" s="27"/>
      <c r="L12" s="31"/>
      <c r="M12" s="329" t="s">
        <v>116</v>
      </c>
      <c r="N12" s="330"/>
      <c r="O12" s="330"/>
      <c r="P12" s="330"/>
      <c r="Q12" s="330"/>
      <c r="R12" s="330"/>
      <c r="S12" s="330"/>
      <c r="T12" s="330"/>
      <c r="U12" s="330"/>
      <c r="V12" s="330"/>
      <c r="W12" s="330"/>
      <c r="X12" s="330"/>
      <c r="Y12" s="330"/>
      <c r="Z12" s="330"/>
      <c r="AA12" s="330"/>
      <c r="AB12" s="293"/>
      <c r="AC12" s="294"/>
      <c r="AD12" s="294"/>
      <c r="AE12" s="329" t="s">
        <v>60</v>
      </c>
      <c r="AF12" s="329"/>
      <c r="AG12" s="329"/>
      <c r="AH12" s="333">
        <f>ROUNDDOWN(AJ19/1000,0)*1000</f>
        <v>0</v>
      </c>
      <c r="AI12" s="333"/>
      <c r="AJ12" s="333"/>
      <c r="AK12" s="333"/>
      <c r="AL12" s="333"/>
      <c r="AM12" s="333"/>
      <c r="AN12" s="107" t="s">
        <v>47</v>
      </c>
    </row>
    <row r="13" spans="1:40" x14ac:dyDescent="0.4">
      <c r="A13" s="327"/>
      <c r="B13" s="327"/>
      <c r="C13" s="327"/>
      <c r="D13" s="327"/>
      <c r="E13" s="324" t="s">
        <v>61</v>
      </c>
      <c r="F13" s="325"/>
      <c r="G13" s="325"/>
      <c r="H13" s="326"/>
      <c r="I13" s="327" t="s">
        <v>62</v>
      </c>
      <c r="J13" s="328"/>
      <c r="K13" s="328"/>
      <c r="L13" s="327" t="s">
        <v>63</v>
      </c>
      <c r="M13" s="328"/>
      <c r="N13" s="328"/>
      <c r="O13" s="327" t="s">
        <v>17</v>
      </c>
      <c r="P13" s="328"/>
      <c r="Q13" s="328"/>
      <c r="R13" s="327" t="s">
        <v>18</v>
      </c>
      <c r="S13" s="328"/>
      <c r="T13" s="328"/>
      <c r="U13" s="327" t="s">
        <v>19</v>
      </c>
      <c r="V13" s="328"/>
      <c r="W13" s="328"/>
      <c r="X13" s="327" t="s">
        <v>20</v>
      </c>
      <c r="Y13" s="328"/>
      <c r="Z13" s="328"/>
      <c r="AA13" s="327" t="s">
        <v>21</v>
      </c>
      <c r="AB13" s="328"/>
      <c r="AC13" s="328"/>
      <c r="AD13" s="327" t="s">
        <v>22</v>
      </c>
      <c r="AE13" s="328"/>
      <c r="AF13" s="328"/>
      <c r="AG13" s="327" t="s">
        <v>23</v>
      </c>
      <c r="AH13" s="328"/>
      <c r="AI13" s="328"/>
      <c r="AJ13" s="327" t="s">
        <v>64</v>
      </c>
      <c r="AK13" s="328"/>
      <c r="AL13" s="328"/>
      <c r="AM13" s="328"/>
      <c r="AN13" s="328"/>
    </row>
    <row r="14" spans="1:40" ht="26.25" customHeight="1" x14ac:dyDescent="0.4">
      <c r="A14" s="312" t="s">
        <v>117</v>
      </c>
      <c r="B14" s="313"/>
      <c r="C14" s="313"/>
      <c r="D14" s="313"/>
      <c r="E14" s="313"/>
      <c r="F14" s="313"/>
      <c r="G14" s="313"/>
      <c r="H14" s="313"/>
      <c r="I14" s="293"/>
      <c r="J14" s="294"/>
      <c r="K14" s="294"/>
      <c r="L14" s="293"/>
      <c r="M14" s="294"/>
      <c r="N14" s="294"/>
      <c r="O14" s="293"/>
      <c r="P14" s="294"/>
      <c r="Q14" s="294"/>
      <c r="R14" s="293"/>
      <c r="S14" s="294"/>
      <c r="T14" s="294"/>
      <c r="U14" s="293"/>
      <c r="V14" s="294"/>
      <c r="W14" s="294"/>
      <c r="X14" s="293"/>
      <c r="Y14" s="294"/>
      <c r="Z14" s="294"/>
      <c r="AA14" s="293"/>
      <c r="AB14" s="294"/>
      <c r="AC14" s="294"/>
      <c r="AD14" s="293"/>
      <c r="AE14" s="294"/>
      <c r="AF14" s="294"/>
      <c r="AG14" s="293"/>
      <c r="AH14" s="294"/>
      <c r="AI14" s="294"/>
      <c r="AJ14" s="318"/>
      <c r="AK14" s="319"/>
      <c r="AL14" s="319"/>
      <c r="AM14" s="319"/>
      <c r="AN14" s="319"/>
    </row>
    <row r="15" spans="1:40" x14ac:dyDescent="0.4">
      <c r="A15" s="307" t="s">
        <v>118</v>
      </c>
      <c r="B15" s="307"/>
      <c r="C15" s="307"/>
      <c r="D15" s="307"/>
      <c r="E15" s="320" t="str">
        <f>IF(M5="","",VLOOKUP(M5,B45:AF68,15,FALSE))</f>
        <v/>
      </c>
      <c r="F15" s="321"/>
      <c r="G15" s="322" t="str">
        <f>IF(M5="","",VLOOKUP(M5,B45:AF68,24,FALSE))</f>
        <v/>
      </c>
      <c r="H15" s="323"/>
      <c r="I15" s="298">
        <f>IF($E$15=1625,IF(I14="○",1625,0),IF(I14="○",$E$15*$AE$5,0))</f>
        <v>0</v>
      </c>
      <c r="J15" s="299"/>
      <c r="K15" s="300"/>
      <c r="L15" s="298">
        <f t="shared" ref="L15" si="0">IF($E$15=1625,IF(L14="○",1625,0),IF(L14="○",$E$15*$AE$5,0))</f>
        <v>0</v>
      </c>
      <c r="M15" s="299"/>
      <c r="N15" s="300"/>
      <c r="O15" s="298">
        <f t="shared" ref="O15" si="1">IF($E$15=1625,IF(O14="○",1625,0),IF(O14="○",$E$15*$AE$5,0))</f>
        <v>0</v>
      </c>
      <c r="P15" s="299"/>
      <c r="Q15" s="300"/>
      <c r="R15" s="298">
        <f t="shared" ref="R15" si="2">IF($E$15=1625,IF(R14="○",1625,0),IF(R14="○",$E$15*$AE$5,0))</f>
        <v>0</v>
      </c>
      <c r="S15" s="299"/>
      <c r="T15" s="300"/>
      <c r="U15" s="298">
        <f t="shared" ref="U15" si="3">IF($E$15=1625,IF(U14="○",1625,0),IF(U14="○",$E$15*$AE$5,0))</f>
        <v>0</v>
      </c>
      <c r="V15" s="299"/>
      <c r="W15" s="300"/>
      <c r="X15" s="298">
        <f t="shared" ref="X15" si="4">IF($E$15=1625,IF(X14="○",1625,0),IF(X14="○",$E$15*$AE$5,0))</f>
        <v>0</v>
      </c>
      <c r="Y15" s="299"/>
      <c r="Z15" s="300"/>
      <c r="AA15" s="298">
        <f t="shared" ref="AA15" si="5">IF($E$15=1625,IF(AA14="○",1625,0),IF(AA14="○",$E$15*$AE$5,0))</f>
        <v>0</v>
      </c>
      <c r="AB15" s="299"/>
      <c r="AC15" s="300"/>
      <c r="AD15" s="298">
        <f t="shared" ref="AD15" si="6">IF($E$15=1625,IF(AD14="○",1625,0),IF(AD14="○",$E$15*$AE$5,0))</f>
        <v>0</v>
      </c>
      <c r="AE15" s="299"/>
      <c r="AF15" s="300"/>
      <c r="AG15" s="298">
        <f t="shared" ref="AG15" si="7">IF($E$15=1625,IF(AG14="○",1625,0),IF(AG14="○",$E$15*$AE$5,0))</f>
        <v>0</v>
      </c>
      <c r="AH15" s="299"/>
      <c r="AI15" s="300"/>
      <c r="AJ15" s="295">
        <f>SUM(I15:AI15)</f>
        <v>0</v>
      </c>
      <c r="AK15" s="296"/>
      <c r="AL15" s="296"/>
      <c r="AM15" s="296"/>
      <c r="AN15" s="297"/>
    </row>
    <row r="16" spans="1:40" x14ac:dyDescent="0.4">
      <c r="A16" s="307" t="s">
        <v>119</v>
      </c>
      <c r="B16" s="307"/>
      <c r="C16" s="307"/>
      <c r="D16" s="307"/>
      <c r="E16" s="301" t="str">
        <f>IF(M5="","",VLOOKUP(M5,B45:AF68,18,FALSE))</f>
        <v/>
      </c>
      <c r="F16" s="302"/>
      <c r="G16" s="303" t="str">
        <f>IF(M5="","",VLOOKUP(M5,B45:AF68,24,FALSE))</f>
        <v/>
      </c>
      <c r="H16" s="304"/>
      <c r="I16" s="298">
        <f>IF($AB$11="○",1,0)*IF($E$16=300,IF(I14="○",300,0),IF(I14="○",$E$16*$AE$5,0))</f>
        <v>0</v>
      </c>
      <c r="J16" s="299"/>
      <c r="K16" s="300"/>
      <c r="L16" s="298">
        <f t="shared" ref="L16" si="8">IF($AB$11="○",1,0)*IF($E$16=300,IF(L14="○",300,0),IF(L14="○",$E$16*$AE$5,0))</f>
        <v>0</v>
      </c>
      <c r="M16" s="299"/>
      <c r="N16" s="300"/>
      <c r="O16" s="298">
        <f t="shared" ref="O16" si="9">IF($AB$11="○",1,0)*IF($E$16=300,IF(O14="○",300,0),IF(O14="○",$E$16*$AE$5,0))</f>
        <v>0</v>
      </c>
      <c r="P16" s="299"/>
      <c r="Q16" s="300"/>
      <c r="R16" s="298">
        <f t="shared" ref="R16" si="10">IF($AB$11="○",1,0)*IF($E$16=300,IF(R14="○",300,0),IF(R14="○",$E$16*$AE$5,0))</f>
        <v>0</v>
      </c>
      <c r="S16" s="299"/>
      <c r="T16" s="300"/>
      <c r="U16" s="298">
        <f t="shared" ref="U16" si="11">IF($AB$11="○",1,0)*IF($E$16=300,IF(U14="○",300,0),IF(U14="○",$E$16*$AE$5,0))</f>
        <v>0</v>
      </c>
      <c r="V16" s="299"/>
      <c r="W16" s="300"/>
      <c r="X16" s="298">
        <f t="shared" ref="X16" si="12">IF($AB$11="○",1,0)*IF($E$16=300,IF(X14="○",300,0),IF(X14="○",$E$16*$AE$5,0))</f>
        <v>0</v>
      </c>
      <c r="Y16" s="299"/>
      <c r="Z16" s="300"/>
      <c r="AA16" s="298">
        <f t="shared" ref="AA16" si="13">IF($AB$11="○",1,0)*IF($E$16=300,IF(AA14="○",300,0),IF(AA14="○",$E$16*$AE$5,0))</f>
        <v>0</v>
      </c>
      <c r="AB16" s="299"/>
      <c r="AC16" s="300"/>
      <c r="AD16" s="298">
        <f t="shared" ref="AD16" si="14">IF($AB$11="○",1,0)*IF($E$16=300,IF(AD14="○",300,0),IF(AD14="○",$E$16*$AE$5,0))</f>
        <v>0</v>
      </c>
      <c r="AE16" s="299"/>
      <c r="AF16" s="300"/>
      <c r="AG16" s="298">
        <f t="shared" ref="AG16" si="15">IF($AB$11="○",1,0)*IF($E$16=300,IF(AG14="○",300,0),IF(AG14="○",$E$16*$AE$5,0))</f>
        <v>0</v>
      </c>
      <c r="AH16" s="299"/>
      <c r="AI16" s="300"/>
      <c r="AJ16" s="295">
        <f t="shared" ref="AJ16:AJ19" si="16">SUM(I16:AI16)</f>
        <v>0</v>
      </c>
      <c r="AK16" s="296"/>
      <c r="AL16" s="296"/>
      <c r="AM16" s="296"/>
      <c r="AN16" s="297"/>
    </row>
    <row r="17" spans="1:40" x14ac:dyDescent="0.4">
      <c r="A17" s="307" t="s">
        <v>120</v>
      </c>
      <c r="B17" s="307"/>
      <c r="C17" s="307"/>
      <c r="D17" s="307"/>
      <c r="E17" s="301" t="str">
        <f>IF(M5="","",VLOOKUP(M5,B45:AF68,21,FALSE))</f>
        <v/>
      </c>
      <c r="F17" s="302"/>
      <c r="G17" s="303" t="str">
        <f>IF(M5="","",VLOOKUP(M5,B45:AF68,24,FALSE))</f>
        <v/>
      </c>
      <c r="H17" s="304"/>
      <c r="I17" s="298">
        <f>IF($AB$12="○",1,0)*IF(I14="○",$E$17*$AE$5,0)</f>
        <v>0</v>
      </c>
      <c r="J17" s="299"/>
      <c r="K17" s="300"/>
      <c r="L17" s="298">
        <f t="shared" ref="L17" si="17">IF($AB$12="○",1,0)*IF(L14="○",$E$17*$AE$5,0)</f>
        <v>0</v>
      </c>
      <c r="M17" s="299"/>
      <c r="N17" s="300"/>
      <c r="O17" s="298">
        <f t="shared" ref="O17" si="18">IF($AB$12="○",1,0)*IF(O14="○",$E$17*$AE$5,0)</f>
        <v>0</v>
      </c>
      <c r="P17" s="299"/>
      <c r="Q17" s="300"/>
      <c r="R17" s="298">
        <f t="shared" ref="R17" si="19">IF($AB$12="○",1,0)*IF(R14="○",$E$17*$AE$5,0)</f>
        <v>0</v>
      </c>
      <c r="S17" s="299"/>
      <c r="T17" s="300"/>
      <c r="U17" s="298">
        <f t="shared" ref="U17" si="20">IF($AB$12="○",1,0)*IF(U14="○",$E$17*$AE$5,0)</f>
        <v>0</v>
      </c>
      <c r="V17" s="299"/>
      <c r="W17" s="300"/>
      <c r="X17" s="298">
        <f t="shared" ref="X17" si="21">IF($AB$12="○",1,0)*IF(X14="○",$E$17*$AE$5,0)</f>
        <v>0</v>
      </c>
      <c r="Y17" s="299"/>
      <c r="Z17" s="300"/>
      <c r="AA17" s="298">
        <f t="shared" ref="AA17" si="22">IF($AB$12="○",1,0)*IF(AA14="○",$E$17*$AE$5,0)</f>
        <v>0</v>
      </c>
      <c r="AB17" s="299"/>
      <c r="AC17" s="300"/>
      <c r="AD17" s="298">
        <f t="shared" ref="AD17" si="23">IF($AB$12="○",1,0)*IF(AD14="○",$E$17*$AE$5,0)</f>
        <v>0</v>
      </c>
      <c r="AE17" s="299"/>
      <c r="AF17" s="300"/>
      <c r="AG17" s="298">
        <f t="shared" ref="AG17" si="24">IF($AB$12="○",1,0)*IF(AG14="○",$E$17*$AE$5,0)</f>
        <v>0</v>
      </c>
      <c r="AH17" s="299"/>
      <c r="AI17" s="300"/>
      <c r="AJ17" s="295">
        <f t="shared" si="16"/>
        <v>0</v>
      </c>
      <c r="AK17" s="296"/>
      <c r="AL17" s="296"/>
      <c r="AM17" s="296"/>
      <c r="AN17" s="297"/>
    </row>
    <row r="18" spans="1:40" x14ac:dyDescent="0.4">
      <c r="A18" s="307" t="s">
        <v>65</v>
      </c>
      <c r="B18" s="307"/>
      <c r="C18" s="307"/>
      <c r="D18" s="307"/>
      <c r="E18" s="301" t="str">
        <f>IF(M5="","",VLOOKUP(M5,B45:AF68,29,FALSE))</f>
        <v/>
      </c>
      <c r="F18" s="302"/>
      <c r="G18" s="303" t="s">
        <v>66</v>
      </c>
      <c r="H18" s="308"/>
      <c r="I18" s="298">
        <f>IF(I14="○",$E$18*$AL$5,0)</f>
        <v>0</v>
      </c>
      <c r="J18" s="299"/>
      <c r="K18" s="300"/>
      <c r="L18" s="298">
        <f t="shared" ref="L18" si="25">IF(L14="○",$E$18*$AL$5,0)</f>
        <v>0</v>
      </c>
      <c r="M18" s="299"/>
      <c r="N18" s="300"/>
      <c r="O18" s="298">
        <f t="shared" ref="O18" si="26">IF(O14="○",$E$18*$AL$5,0)</f>
        <v>0</v>
      </c>
      <c r="P18" s="299"/>
      <c r="Q18" s="300"/>
      <c r="R18" s="298">
        <f t="shared" ref="R18" si="27">IF(R14="○",$E$18*$AL$5,0)</f>
        <v>0</v>
      </c>
      <c r="S18" s="299"/>
      <c r="T18" s="300"/>
      <c r="U18" s="298">
        <f t="shared" ref="U18" si="28">IF(U14="○",$E$18*$AL$5,0)</f>
        <v>0</v>
      </c>
      <c r="V18" s="299"/>
      <c r="W18" s="300"/>
      <c r="X18" s="298">
        <f t="shared" ref="X18" si="29">IF(X14="○",$E$18*$AL$5,0)</f>
        <v>0</v>
      </c>
      <c r="Y18" s="299"/>
      <c r="Z18" s="300"/>
      <c r="AA18" s="298">
        <f t="shared" ref="AA18" si="30">IF(AA14="○",$E$18*$AL$5,0)</f>
        <v>0</v>
      </c>
      <c r="AB18" s="299"/>
      <c r="AC18" s="300"/>
      <c r="AD18" s="298">
        <f t="shared" ref="AD18" si="31">IF(AD14="○",$E$18*$AL$5,0)</f>
        <v>0</v>
      </c>
      <c r="AE18" s="299"/>
      <c r="AF18" s="300"/>
      <c r="AG18" s="298">
        <f t="shared" ref="AG18" si="32">IF(AG14="○",$E$18*$AL$5,0)</f>
        <v>0</v>
      </c>
      <c r="AH18" s="299"/>
      <c r="AI18" s="300"/>
      <c r="AJ18" s="295">
        <f t="shared" si="16"/>
        <v>0</v>
      </c>
      <c r="AK18" s="296"/>
      <c r="AL18" s="296"/>
      <c r="AM18" s="296"/>
      <c r="AN18" s="297"/>
    </row>
    <row r="19" spans="1:40" x14ac:dyDescent="0.4">
      <c r="A19" s="307" t="s">
        <v>67</v>
      </c>
      <c r="B19" s="307"/>
      <c r="C19" s="307"/>
      <c r="D19" s="307"/>
      <c r="E19" s="309"/>
      <c r="F19" s="310"/>
      <c r="G19" s="310"/>
      <c r="H19" s="311"/>
      <c r="I19" s="298">
        <f>SUM(I15:K18)</f>
        <v>0</v>
      </c>
      <c r="J19" s="305"/>
      <c r="K19" s="306"/>
      <c r="L19" s="298">
        <f>SUM(L15:N18)</f>
        <v>0</v>
      </c>
      <c r="M19" s="305"/>
      <c r="N19" s="306"/>
      <c r="O19" s="298">
        <f>SUM(O15:Q18)</f>
        <v>0</v>
      </c>
      <c r="P19" s="305"/>
      <c r="Q19" s="306"/>
      <c r="R19" s="298">
        <f>SUM(R15:T18)</f>
        <v>0</v>
      </c>
      <c r="S19" s="305"/>
      <c r="T19" s="306"/>
      <c r="U19" s="298">
        <f>SUM(U15:W18)</f>
        <v>0</v>
      </c>
      <c r="V19" s="305"/>
      <c r="W19" s="306"/>
      <c r="X19" s="298">
        <f>SUM(X15:Z18)</f>
        <v>0</v>
      </c>
      <c r="Y19" s="305"/>
      <c r="Z19" s="306"/>
      <c r="AA19" s="298">
        <f>SUM(AA15:AC18)</f>
        <v>0</v>
      </c>
      <c r="AB19" s="305"/>
      <c r="AC19" s="306"/>
      <c r="AD19" s="298">
        <f>SUM(AD15:AF18)</f>
        <v>0</v>
      </c>
      <c r="AE19" s="305"/>
      <c r="AF19" s="306"/>
      <c r="AG19" s="298">
        <f>SUM(AG15:AI18)</f>
        <v>0</v>
      </c>
      <c r="AH19" s="305"/>
      <c r="AI19" s="306"/>
      <c r="AJ19" s="295">
        <f t="shared" si="16"/>
        <v>0</v>
      </c>
      <c r="AK19" s="296"/>
      <c r="AL19" s="296"/>
      <c r="AM19" s="296"/>
      <c r="AN19" s="297"/>
    </row>
    <row r="21" spans="1:40" s="32" customFormat="1" x14ac:dyDescent="0.4">
      <c r="A21" s="34" t="s">
        <v>122</v>
      </c>
    </row>
    <row r="22" spans="1:40" s="32" customFormat="1" x14ac:dyDescent="0.4">
      <c r="A22" s="32" t="s">
        <v>121</v>
      </c>
    </row>
    <row r="23" spans="1:40" s="32" customFormat="1" ht="18.75" customHeight="1" x14ac:dyDescent="0.4">
      <c r="A23" s="35"/>
      <c r="B23" s="360" t="s">
        <v>68</v>
      </c>
      <c r="C23" s="361"/>
      <c r="D23" s="361"/>
      <c r="E23" s="362" t="s">
        <v>69</v>
      </c>
      <c r="F23" s="361"/>
      <c r="G23" s="361"/>
      <c r="H23" s="363" t="s">
        <v>70</v>
      </c>
      <c r="I23" s="364"/>
      <c r="J23" s="364"/>
      <c r="K23" s="365" t="s">
        <v>71</v>
      </c>
      <c r="L23" s="366"/>
      <c r="M23" s="366"/>
      <c r="N23" s="366"/>
      <c r="O23" s="366"/>
      <c r="P23" s="366"/>
      <c r="Q23" s="366"/>
      <c r="R23" s="366"/>
      <c r="S23" s="367"/>
      <c r="U23" s="344"/>
      <c r="V23" s="344"/>
      <c r="W23" s="360" t="s">
        <v>68</v>
      </c>
      <c r="X23" s="361"/>
      <c r="Y23" s="361"/>
      <c r="Z23" s="362" t="s">
        <v>69</v>
      </c>
      <c r="AA23" s="361"/>
      <c r="AB23" s="361"/>
      <c r="AC23" s="363" t="s">
        <v>70</v>
      </c>
      <c r="AD23" s="364"/>
      <c r="AE23" s="364"/>
      <c r="AF23" s="365" t="s">
        <v>71</v>
      </c>
      <c r="AG23" s="366"/>
      <c r="AH23" s="366"/>
      <c r="AI23" s="366"/>
      <c r="AJ23" s="366"/>
      <c r="AK23" s="366"/>
      <c r="AL23" s="366"/>
      <c r="AM23" s="366"/>
      <c r="AN23" s="367"/>
    </row>
    <row r="24" spans="1:40" s="32" customFormat="1" x14ac:dyDescent="0.4">
      <c r="A24" s="106" t="s">
        <v>72</v>
      </c>
      <c r="B24" s="360" t="s">
        <v>73</v>
      </c>
      <c r="C24" s="368"/>
      <c r="D24" s="368"/>
      <c r="E24" s="48">
        <v>5</v>
      </c>
      <c r="F24" s="49">
        <v>0</v>
      </c>
      <c r="G24" s="50">
        <v>0</v>
      </c>
      <c r="H24" s="363" t="s">
        <v>74</v>
      </c>
      <c r="I24" s="364"/>
      <c r="J24" s="364"/>
      <c r="K24" s="369"/>
      <c r="L24" s="370"/>
      <c r="M24" s="371">
        <v>1</v>
      </c>
      <c r="N24" s="372"/>
      <c r="O24" s="37" t="s">
        <v>75</v>
      </c>
      <c r="P24" s="369">
        <v>2</v>
      </c>
      <c r="Q24" s="370"/>
      <c r="R24" s="371">
        <v>3</v>
      </c>
      <c r="S24" s="372"/>
      <c r="U24" s="362" t="s">
        <v>72</v>
      </c>
      <c r="V24" s="362"/>
      <c r="W24" s="360" t="s">
        <v>73</v>
      </c>
      <c r="X24" s="368"/>
      <c r="Y24" s="368"/>
      <c r="Z24" s="48">
        <v>5</v>
      </c>
      <c r="AA24" s="49">
        <v>0</v>
      </c>
      <c r="AB24" s="50">
        <v>0</v>
      </c>
      <c r="AC24" s="363" t="s">
        <v>76</v>
      </c>
      <c r="AD24" s="364"/>
      <c r="AE24" s="364"/>
      <c r="AF24" s="369"/>
      <c r="AG24" s="370"/>
      <c r="AH24" s="371"/>
      <c r="AI24" s="372"/>
      <c r="AJ24" s="37" t="s">
        <v>75</v>
      </c>
      <c r="AK24" s="369">
        <v>4</v>
      </c>
      <c r="AL24" s="370"/>
      <c r="AM24" s="371">
        <v>5</v>
      </c>
      <c r="AN24" s="372"/>
    </row>
    <row r="25" spans="1:40" s="32" customFormat="1" x14ac:dyDescent="0.4">
      <c r="A25" s="44">
        <v>1</v>
      </c>
      <c r="B25" s="383"/>
      <c r="C25" s="384"/>
      <c r="D25" s="384"/>
      <c r="E25" s="88"/>
      <c r="F25" s="89"/>
      <c r="G25" s="90"/>
      <c r="H25" s="356"/>
      <c r="I25" s="357"/>
      <c r="J25" s="357"/>
      <c r="K25" s="358"/>
      <c r="L25" s="359"/>
      <c r="M25" s="377"/>
      <c r="N25" s="378"/>
      <c r="O25" s="103" t="s">
        <v>75</v>
      </c>
      <c r="P25" s="358"/>
      <c r="Q25" s="359"/>
      <c r="R25" s="377"/>
      <c r="S25" s="378"/>
      <c r="U25" s="394">
        <v>11</v>
      </c>
      <c r="V25" s="394"/>
      <c r="W25" s="385"/>
      <c r="X25" s="384"/>
      <c r="Y25" s="384"/>
      <c r="Z25" s="97"/>
      <c r="AA25" s="89"/>
      <c r="AB25" s="90"/>
      <c r="AC25" s="356"/>
      <c r="AD25" s="357"/>
      <c r="AE25" s="357"/>
      <c r="AF25" s="358"/>
      <c r="AG25" s="359"/>
      <c r="AH25" s="377"/>
      <c r="AI25" s="378"/>
      <c r="AJ25" s="103" t="s">
        <v>75</v>
      </c>
      <c r="AK25" s="358"/>
      <c r="AL25" s="359"/>
      <c r="AM25" s="377"/>
      <c r="AN25" s="378"/>
    </row>
    <row r="26" spans="1:40" s="32" customFormat="1" x14ac:dyDescent="0.4">
      <c r="A26" s="45">
        <v>2</v>
      </c>
      <c r="B26" s="379"/>
      <c r="C26" s="380"/>
      <c r="D26" s="380"/>
      <c r="E26" s="91"/>
      <c r="F26" s="92"/>
      <c r="G26" s="93"/>
      <c r="H26" s="373"/>
      <c r="I26" s="374"/>
      <c r="J26" s="374"/>
      <c r="K26" s="375"/>
      <c r="L26" s="376"/>
      <c r="M26" s="381"/>
      <c r="N26" s="382"/>
      <c r="O26" s="104" t="s">
        <v>75</v>
      </c>
      <c r="P26" s="375"/>
      <c r="Q26" s="376"/>
      <c r="R26" s="381"/>
      <c r="S26" s="382"/>
      <c r="U26" s="386">
        <v>12</v>
      </c>
      <c r="V26" s="386"/>
      <c r="W26" s="379"/>
      <c r="X26" s="380"/>
      <c r="Y26" s="380"/>
      <c r="Z26" s="91"/>
      <c r="AA26" s="92"/>
      <c r="AB26" s="93"/>
      <c r="AC26" s="373"/>
      <c r="AD26" s="374"/>
      <c r="AE26" s="374"/>
      <c r="AF26" s="375"/>
      <c r="AG26" s="376"/>
      <c r="AH26" s="381"/>
      <c r="AI26" s="382"/>
      <c r="AJ26" s="104" t="s">
        <v>75</v>
      </c>
      <c r="AK26" s="375"/>
      <c r="AL26" s="376"/>
      <c r="AM26" s="381"/>
      <c r="AN26" s="382"/>
    </row>
    <row r="27" spans="1:40" s="32" customFormat="1" x14ac:dyDescent="0.4">
      <c r="A27" s="45">
        <v>3</v>
      </c>
      <c r="B27" s="379"/>
      <c r="C27" s="380"/>
      <c r="D27" s="380"/>
      <c r="E27" s="91"/>
      <c r="F27" s="92"/>
      <c r="G27" s="93"/>
      <c r="H27" s="373"/>
      <c r="I27" s="374"/>
      <c r="J27" s="374"/>
      <c r="K27" s="375"/>
      <c r="L27" s="376"/>
      <c r="M27" s="381"/>
      <c r="N27" s="382"/>
      <c r="O27" s="104" t="s">
        <v>75</v>
      </c>
      <c r="P27" s="375"/>
      <c r="Q27" s="376"/>
      <c r="R27" s="381"/>
      <c r="S27" s="382"/>
      <c r="U27" s="386">
        <v>13</v>
      </c>
      <c r="V27" s="386"/>
      <c r="W27" s="379"/>
      <c r="X27" s="380"/>
      <c r="Y27" s="380"/>
      <c r="Z27" s="91"/>
      <c r="AA27" s="92"/>
      <c r="AB27" s="93"/>
      <c r="AC27" s="373"/>
      <c r="AD27" s="374"/>
      <c r="AE27" s="374"/>
      <c r="AF27" s="375"/>
      <c r="AG27" s="376"/>
      <c r="AH27" s="381"/>
      <c r="AI27" s="382"/>
      <c r="AJ27" s="104" t="s">
        <v>75</v>
      </c>
      <c r="AK27" s="375"/>
      <c r="AL27" s="376"/>
      <c r="AM27" s="381"/>
      <c r="AN27" s="382"/>
    </row>
    <row r="28" spans="1:40" s="32" customFormat="1" x14ac:dyDescent="0.4">
      <c r="A28" s="45">
        <v>4</v>
      </c>
      <c r="B28" s="379"/>
      <c r="C28" s="380"/>
      <c r="D28" s="380"/>
      <c r="E28" s="91"/>
      <c r="F28" s="92"/>
      <c r="G28" s="93"/>
      <c r="H28" s="373"/>
      <c r="I28" s="374"/>
      <c r="J28" s="374"/>
      <c r="K28" s="375"/>
      <c r="L28" s="376"/>
      <c r="M28" s="381"/>
      <c r="N28" s="382"/>
      <c r="O28" s="104" t="s">
        <v>75</v>
      </c>
      <c r="P28" s="375"/>
      <c r="Q28" s="376"/>
      <c r="R28" s="381"/>
      <c r="S28" s="382"/>
      <c r="U28" s="386">
        <v>14</v>
      </c>
      <c r="V28" s="386"/>
      <c r="W28" s="379"/>
      <c r="X28" s="380"/>
      <c r="Y28" s="380"/>
      <c r="Z28" s="91"/>
      <c r="AA28" s="92"/>
      <c r="AB28" s="93"/>
      <c r="AC28" s="373"/>
      <c r="AD28" s="374"/>
      <c r="AE28" s="374"/>
      <c r="AF28" s="375"/>
      <c r="AG28" s="376"/>
      <c r="AH28" s="381"/>
      <c r="AI28" s="382"/>
      <c r="AJ28" s="104" t="s">
        <v>75</v>
      </c>
      <c r="AK28" s="375"/>
      <c r="AL28" s="376"/>
      <c r="AM28" s="381"/>
      <c r="AN28" s="382"/>
    </row>
    <row r="29" spans="1:40" s="32" customFormat="1" x14ac:dyDescent="0.4">
      <c r="A29" s="45">
        <v>5</v>
      </c>
      <c r="B29" s="379"/>
      <c r="C29" s="380"/>
      <c r="D29" s="380"/>
      <c r="E29" s="91"/>
      <c r="F29" s="92"/>
      <c r="G29" s="93"/>
      <c r="H29" s="373"/>
      <c r="I29" s="374"/>
      <c r="J29" s="374"/>
      <c r="K29" s="375"/>
      <c r="L29" s="376"/>
      <c r="M29" s="381"/>
      <c r="N29" s="382"/>
      <c r="O29" s="104" t="s">
        <v>75</v>
      </c>
      <c r="P29" s="375"/>
      <c r="Q29" s="376"/>
      <c r="R29" s="381"/>
      <c r="S29" s="382"/>
      <c r="U29" s="386">
        <v>15</v>
      </c>
      <c r="V29" s="386"/>
      <c r="W29" s="379"/>
      <c r="X29" s="380"/>
      <c r="Y29" s="380"/>
      <c r="Z29" s="91"/>
      <c r="AA29" s="92"/>
      <c r="AB29" s="93"/>
      <c r="AC29" s="373"/>
      <c r="AD29" s="374"/>
      <c r="AE29" s="374"/>
      <c r="AF29" s="375"/>
      <c r="AG29" s="376"/>
      <c r="AH29" s="381"/>
      <c r="AI29" s="382"/>
      <c r="AJ29" s="104" t="s">
        <v>75</v>
      </c>
      <c r="AK29" s="375"/>
      <c r="AL29" s="376"/>
      <c r="AM29" s="381"/>
      <c r="AN29" s="382"/>
    </row>
    <row r="30" spans="1:40" s="32" customFormat="1" x14ac:dyDescent="0.4">
      <c r="A30" s="45">
        <v>6</v>
      </c>
      <c r="B30" s="379"/>
      <c r="C30" s="380"/>
      <c r="D30" s="380"/>
      <c r="E30" s="91"/>
      <c r="F30" s="92"/>
      <c r="G30" s="93"/>
      <c r="H30" s="373"/>
      <c r="I30" s="374"/>
      <c r="J30" s="374"/>
      <c r="K30" s="375"/>
      <c r="L30" s="376"/>
      <c r="M30" s="381"/>
      <c r="N30" s="382"/>
      <c r="O30" s="104" t="s">
        <v>75</v>
      </c>
      <c r="P30" s="375"/>
      <c r="Q30" s="376"/>
      <c r="R30" s="381"/>
      <c r="S30" s="382"/>
      <c r="U30" s="386">
        <v>16</v>
      </c>
      <c r="V30" s="386"/>
      <c r="W30" s="379"/>
      <c r="X30" s="380"/>
      <c r="Y30" s="380"/>
      <c r="Z30" s="91"/>
      <c r="AA30" s="92"/>
      <c r="AB30" s="93"/>
      <c r="AC30" s="373"/>
      <c r="AD30" s="374"/>
      <c r="AE30" s="374"/>
      <c r="AF30" s="375"/>
      <c r="AG30" s="376"/>
      <c r="AH30" s="381"/>
      <c r="AI30" s="382"/>
      <c r="AJ30" s="104" t="s">
        <v>75</v>
      </c>
      <c r="AK30" s="375"/>
      <c r="AL30" s="376"/>
      <c r="AM30" s="381"/>
      <c r="AN30" s="382"/>
    </row>
    <row r="31" spans="1:40" s="32" customFormat="1" x14ac:dyDescent="0.4">
      <c r="A31" s="45">
        <v>7</v>
      </c>
      <c r="B31" s="379"/>
      <c r="C31" s="380"/>
      <c r="D31" s="380"/>
      <c r="E31" s="91"/>
      <c r="F31" s="92"/>
      <c r="G31" s="93"/>
      <c r="H31" s="373"/>
      <c r="I31" s="374"/>
      <c r="J31" s="374"/>
      <c r="K31" s="375"/>
      <c r="L31" s="376"/>
      <c r="M31" s="381"/>
      <c r="N31" s="382"/>
      <c r="O31" s="104" t="s">
        <v>75</v>
      </c>
      <c r="P31" s="375"/>
      <c r="Q31" s="376"/>
      <c r="R31" s="381"/>
      <c r="S31" s="382"/>
      <c r="U31" s="386">
        <v>17</v>
      </c>
      <c r="V31" s="386"/>
      <c r="W31" s="379"/>
      <c r="X31" s="380"/>
      <c r="Y31" s="380"/>
      <c r="Z31" s="91"/>
      <c r="AA31" s="92"/>
      <c r="AB31" s="93"/>
      <c r="AC31" s="373"/>
      <c r="AD31" s="374"/>
      <c r="AE31" s="374"/>
      <c r="AF31" s="375"/>
      <c r="AG31" s="376"/>
      <c r="AH31" s="381"/>
      <c r="AI31" s="382"/>
      <c r="AJ31" s="104" t="s">
        <v>75</v>
      </c>
      <c r="AK31" s="375"/>
      <c r="AL31" s="376"/>
      <c r="AM31" s="381"/>
      <c r="AN31" s="382"/>
    </row>
    <row r="32" spans="1:40" s="32" customFormat="1" x14ac:dyDescent="0.4">
      <c r="A32" s="45">
        <v>8</v>
      </c>
      <c r="B32" s="379"/>
      <c r="C32" s="380"/>
      <c r="D32" s="380"/>
      <c r="E32" s="91"/>
      <c r="F32" s="92"/>
      <c r="G32" s="93"/>
      <c r="H32" s="373"/>
      <c r="I32" s="374"/>
      <c r="J32" s="374"/>
      <c r="K32" s="375"/>
      <c r="L32" s="376"/>
      <c r="M32" s="381"/>
      <c r="N32" s="382"/>
      <c r="O32" s="104" t="s">
        <v>75</v>
      </c>
      <c r="P32" s="375"/>
      <c r="Q32" s="376"/>
      <c r="R32" s="381"/>
      <c r="S32" s="382"/>
      <c r="U32" s="386">
        <v>18</v>
      </c>
      <c r="V32" s="386"/>
      <c r="W32" s="379"/>
      <c r="X32" s="380"/>
      <c r="Y32" s="380"/>
      <c r="Z32" s="91"/>
      <c r="AA32" s="92"/>
      <c r="AB32" s="93"/>
      <c r="AC32" s="373"/>
      <c r="AD32" s="374"/>
      <c r="AE32" s="374"/>
      <c r="AF32" s="375"/>
      <c r="AG32" s="376"/>
      <c r="AH32" s="381"/>
      <c r="AI32" s="382"/>
      <c r="AJ32" s="104" t="s">
        <v>75</v>
      </c>
      <c r="AK32" s="375"/>
      <c r="AL32" s="376"/>
      <c r="AM32" s="381"/>
      <c r="AN32" s="382"/>
    </row>
    <row r="33" spans="1:43" s="32" customFormat="1" x14ac:dyDescent="0.4">
      <c r="A33" s="45">
        <v>9</v>
      </c>
      <c r="B33" s="379"/>
      <c r="C33" s="380"/>
      <c r="D33" s="380"/>
      <c r="E33" s="91"/>
      <c r="F33" s="92"/>
      <c r="G33" s="93"/>
      <c r="H33" s="373"/>
      <c r="I33" s="374"/>
      <c r="J33" s="374"/>
      <c r="K33" s="375"/>
      <c r="L33" s="376"/>
      <c r="M33" s="381"/>
      <c r="N33" s="382"/>
      <c r="O33" s="104" t="s">
        <v>75</v>
      </c>
      <c r="P33" s="375"/>
      <c r="Q33" s="376"/>
      <c r="R33" s="381"/>
      <c r="S33" s="382"/>
      <c r="U33" s="386">
        <v>19</v>
      </c>
      <c r="V33" s="386"/>
      <c r="W33" s="393"/>
      <c r="X33" s="380"/>
      <c r="Y33" s="380"/>
      <c r="Z33" s="91"/>
      <c r="AA33" s="92"/>
      <c r="AB33" s="93"/>
      <c r="AC33" s="373"/>
      <c r="AD33" s="374"/>
      <c r="AE33" s="374"/>
      <c r="AF33" s="375"/>
      <c r="AG33" s="376"/>
      <c r="AH33" s="381"/>
      <c r="AI33" s="382"/>
      <c r="AJ33" s="104" t="s">
        <v>75</v>
      </c>
      <c r="AK33" s="375"/>
      <c r="AL33" s="376"/>
      <c r="AM33" s="381"/>
      <c r="AN33" s="382"/>
    </row>
    <row r="34" spans="1:43" s="32" customFormat="1" x14ac:dyDescent="0.4">
      <c r="A34" s="46">
        <v>10</v>
      </c>
      <c r="B34" s="406"/>
      <c r="C34" s="407"/>
      <c r="D34" s="407"/>
      <c r="E34" s="94"/>
      <c r="F34" s="95"/>
      <c r="G34" s="96"/>
      <c r="H34" s="387"/>
      <c r="I34" s="388"/>
      <c r="J34" s="388"/>
      <c r="K34" s="389"/>
      <c r="L34" s="390"/>
      <c r="M34" s="391"/>
      <c r="N34" s="392"/>
      <c r="O34" s="105" t="s">
        <v>75</v>
      </c>
      <c r="P34" s="389"/>
      <c r="Q34" s="390"/>
      <c r="R34" s="391"/>
      <c r="S34" s="392"/>
      <c r="U34" s="396">
        <v>20</v>
      </c>
      <c r="V34" s="396"/>
      <c r="W34" s="408"/>
      <c r="X34" s="407"/>
      <c r="Y34" s="407"/>
      <c r="Z34" s="94"/>
      <c r="AA34" s="95"/>
      <c r="AB34" s="96"/>
      <c r="AC34" s="387"/>
      <c r="AD34" s="388"/>
      <c r="AE34" s="388"/>
      <c r="AF34" s="389"/>
      <c r="AG34" s="390"/>
      <c r="AH34" s="391"/>
      <c r="AI34" s="392"/>
      <c r="AJ34" s="105" t="s">
        <v>75</v>
      </c>
      <c r="AK34" s="389"/>
      <c r="AL34" s="390"/>
      <c r="AM34" s="391"/>
      <c r="AN34" s="392"/>
    </row>
    <row r="35" spans="1:43" s="32" customFormat="1" ht="15.75" hidden="1" customHeight="1" x14ac:dyDescent="0.4">
      <c r="B35" s="354">
        <f>COUNTA(B25:D34)</f>
        <v>0</v>
      </c>
      <c r="C35" s="354"/>
      <c r="D35" s="354"/>
      <c r="W35" s="354">
        <f>COUNTA(W25:Y34)</f>
        <v>0</v>
      </c>
      <c r="X35" s="354"/>
      <c r="Y35" s="354"/>
    </row>
    <row r="36" spans="1:43" s="32" customFormat="1" ht="15.75" customHeight="1" x14ac:dyDescent="0.4"/>
    <row r="37" spans="1:43" s="32" customFormat="1" ht="15.75" customHeight="1" thickBot="1" x14ac:dyDescent="0.45"/>
    <row r="38" spans="1:43" s="32" customFormat="1" ht="26.25" customHeight="1" x14ac:dyDescent="0.4">
      <c r="A38" s="403" t="s">
        <v>77</v>
      </c>
      <c r="B38" s="404"/>
      <c r="C38" s="404"/>
      <c r="D38" s="404"/>
      <c r="E38" s="404"/>
      <c r="F38" s="404"/>
      <c r="G38" s="404"/>
      <c r="H38" s="404"/>
      <c r="I38" s="404"/>
      <c r="J38" s="404"/>
      <c r="K38" s="404"/>
      <c r="L38" s="404"/>
      <c r="M38" s="404"/>
      <c r="N38" s="404"/>
      <c r="O38" s="404"/>
      <c r="P38" s="404"/>
      <c r="Q38" s="404"/>
      <c r="R38" s="404"/>
      <c r="S38" s="404"/>
      <c r="T38" s="404"/>
      <c r="U38" s="404"/>
      <c r="V38" s="404"/>
      <c r="W38" s="404"/>
      <c r="X38" s="404"/>
      <c r="Y38" s="404"/>
      <c r="Z38" s="404"/>
      <c r="AA38" s="404"/>
      <c r="AB38" s="404"/>
      <c r="AC38" s="404"/>
      <c r="AD38" s="404"/>
      <c r="AE38" s="404"/>
      <c r="AF38" s="404"/>
      <c r="AG38" s="404"/>
      <c r="AH38" s="404"/>
      <c r="AI38" s="404"/>
      <c r="AJ38" s="404"/>
      <c r="AK38" s="404"/>
      <c r="AL38" s="404"/>
      <c r="AM38" s="404"/>
      <c r="AN38" s="405"/>
      <c r="AQ38" s="47" t="str">
        <f>IF(COUNTIF(A39:A41,"○")=3,"申請可","NG")</f>
        <v>NG</v>
      </c>
    </row>
    <row r="39" spans="1:43" s="32" customFormat="1" ht="26.25" customHeight="1" x14ac:dyDescent="0.4">
      <c r="A39" s="98"/>
      <c r="B39" s="401" t="s">
        <v>123</v>
      </c>
      <c r="C39" s="401"/>
      <c r="D39" s="401"/>
      <c r="E39" s="401"/>
      <c r="F39" s="401"/>
      <c r="G39" s="401"/>
      <c r="H39" s="401"/>
      <c r="I39" s="401"/>
      <c r="J39" s="401"/>
      <c r="K39" s="401"/>
      <c r="L39" s="401"/>
      <c r="M39" s="401"/>
      <c r="N39" s="401"/>
      <c r="O39" s="401"/>
      <c r="P39" s="401"/>
      <c r="Q39" s="401"/>
      <c r="R39" s="401"/>
      <c r="S39" s="401"/>
      <c r="T39" s="401"/>
      <c r="U39" s="401"/>
      <c r="V39" s="401"/>
      <c r="W39" s="401"/>
      <c r="X39" s="401"/>
      <c r="Y39" s="401"/>
      <c r="Z39" s="401"/>
      <c r="AA39" s="401"/>
      <c r="AB39" s="401"/>
      <c r="AC39" s="401"/>
      <c r="AD39" s="401"/>
      <c r="AE39" s="401"/>
      <c r="AF39" s="401"/>
      <c r="AG39" s="401"/>
      <c r="AH39" s="401"/>
      <c r="AI39" s="401"/>
      <c r="AJ39" s="401"/>
      <c r="AK39" s="401"/>
      <c r="AL39" s="401"/>
      <c r="AM39" s="401"/>
      <c r="AN39" s="402"/>
    </row>
    <row r="40" spans="1:43" s="32" customFormat="1" ht="26.25" customHeight="1" x14ac:dyDescent="0.4">
      <c r="A40" s="98"/>
      <c r="B40" s="399" t="s">
        <v>124</v>
      </c>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399"/>
      <c r="AI40" s="399"/>
      <c r="AJ40" s="399"/>
      <c r="AK40" s="399"/>
      <c r="AL40" s="399"/>
      <c r="AM40" s="399"/>
      <c r="AN40" s="400"/>
    </row>
    <row r="41" spans="1:43" s="32" customFormat="1" ht="26.25" customHeight="1" thickBot="1" x14ac:dyDescent="0.45">
      <c r="A41" s="99"/>
      <c r="B41" s="397" t="s">
        <v>78</v>
      </c>
      <c r="C41" s="397"/>
      <c r="D41" s="397"/>
      <c r="E41" s="397"/>
      <c r="F41" s="397"/>
      <c r="G41" s="397"/>
      <c r="H41" s="397"/>
      <c r="I41" s="397"/>
      <c r="J41" s="397"/>
      <c r="K41" s="397"/>
      <c r="L41" s="397"/>
      <c r="M41" s="397"/>
      <c r="N41" s="397"/>
      <c r="O41" s="397"/>
      <c r="P41" s="397"/>
      <c r="Q41" s="397"/>
      <c r="R41" s="397"/>
      <c r="S41" s="397"/>
      <c r="T41" s="397"/>
      <c r="U41" s="397"/>
      <c r="V41" s="397"/>
      <c r="W41" s="397"/>
      <c r="X41" s="397"/>
      <c r="Y41" s="397"/>
      <c r="Z41" s="397"/>
      <c r="AA41" s="397"/>
      <c r="AB41" s="397"/>
      <c r="AC41" s="397"/>
      <c r="AD41" s="397"/>
      <c r="AE41" s="397"/>
      <c r="AF41" s="397"/>
      <c r="AG41" s="397"/>
      <c r="AH41" s="397"/>
      <c r="AI41" s="397"/>
      <c r="AJ41" s="397"/>
      <c r="AK41" s="397"/>
      <c r="AL41" s="397"/>
      <c r="AM41" s="397"/>
      <c r="AN41" s="398"/>
    </row>
    <row r="42" spans="1:43" s="32" customFormat="1" x14ac:dyDescent="0.4"/>
    <row r="44" spans="1:43" x14ac:dyDescent="0.4">
      <c r="P44" s="100" t="s">
        <v>126</v>
      </c>
      <c r="S44" s="100" t="s">
        <v>24</v>
      </c>
      <c r="V44" s="100" t="s">
        <v>127</v>
      </c>
      <c r="AD44" s="100" t="s">
        <v>128</v>
      </c>
    </row>
    <row r="45" spans="1:43" x14ac:dyDescent="0.4">
      <c r="A45" s="100">
        <v>1</v>
      </c>
      <c r="B45" s="100" t="s">
        <v>129</v>
      </c>
      <c r="P45" s="395">
        <v>1625</v>
      </c>
      <c r="Q45" s="395"/>
      <c r="R45" s="395"/>
      <c r="S45" s="395">
        <v>300</v>
      </c>
      <c r="T45" s="395"/>
      <c r="U45" s="395"/>
      <c r="V45" s="395">
        <v>0</v>
      </c>
      <c r="W45" s="395"/>
      <c r="X45" s="395"/>
      <c r="Y45" s="100" t="s">
        <v>130</v>
      </c>
      <c r="AD45" s="395">
        <v>165</v>
      </c>
      <c r="AE45" s="395"/>
      <c r="AF45" s="395"/>
    </row>
    <row r="46" spans="1:43" x14ac:dyDescent="0.4">
      <c r="A46" s="100">
        <v>2</v>
      </c>
      <c r="B46" s="100" t="s">
        <v>79</v>
      </c>
      <c r="P46" s="395">
        <v>1625</v>
      </c>
      <c r="Q46" s="395"/>
      <c r="R46" s="395"/>
      <c r="S46" s="395">
        <v>300</v>
      </c>
      <c r="T46" s="395"/>
      <c r="U46" s="395"/>
      <c r="V46" s="395">
        <v>0</v>
      </c>
      <c r="W46" s="395"/>
      <c r="X46" s="395"/>
      <c r="Y46" s="100" t="s">
        <v>130</v>
      </c>
      <c r="AD46" s="395">
        <v>165</v>
      </c>
      <c r="AE46" s="395"/>
      <c r="AF46" s="395"/>
    </row>
    <row r="47" spans="1:43" x14ac:dyDescent="0.4">
      <c r="A47" s="100">
        <v>3</v>
      </c>
      <c r="B47" s="100" t="s">
        <v>80</v>
      </c>
      <c r="P47" s="395">
        <v>1625</v>
      </c>
      <c r="Q47" s="395"/>
      <c r="R47" s="395"/>
      <c r="S47" s="395">
        <v>300</v>
      </c>
      <c r="T47" s="395"/>
      <c r="U47" s="395"/>
      <c r="V47" s="395">
        <v>0</v>
      </c>
      <c r="W47" s="395"/>
      <c r="X47" s="395"/>
      <c r="Y47" s="100" t="s">
        <v>130</v>
      </c>
      <c r="AD47" s="395">
        <v>165</v>
      </c>
      <c r="AE47" s="395"/>
      <c r="AF47" s="395"/>
    </row>
    <row r="48" spans="1:43" x14ac:dyDescent="0.4">
      <c r="A48" s="100">
        <v>4</v>
      </c>
      <c r="B48" s="100" t="s">
        <v>81</v>
      </c>
      <c r="P48" s="395">
        <v>1625</v>
      </c>
      <c r="Q48" s="395"/>
      <c r="R48" s="395"/>
      <c r="S48" s="395">
        <v>300</v>
      </c>
      <c r="T48" s="395"/>
      <c r="U48" s="395"/>
      <c r="V48" s="395">
        <v>0</v>
      </c>
      <c r="W48" s="395"/>
      <c r="X48" s="395"/>
      <c r="Y48" s="100" t="s">
        <v>130</v>
      </c>
      <c r="AD48" s="395">
        <v>165</v>
      </c>
      <c r="AE48" s="395"/>
      <c r="AF48" s="395"/>
    </row>
    <row r="49" spans="1:32" x14ac:dyDescent="0.4">
      <c r="A49" s="100">
        <v>5</v>
      </c>
      <c r="B49" s="100" t="s">
        <v>82</v>
      </c>
      <c r="P49" s="395">
        <v>1625</v>
      </c>
      <c r="Q49" s="395"/>
      <c r="R49" s="395"/>
      <c r="S49" s="395">
        <v>300</v>
      </c>
      <c r="T49" s="395"/>
      <c r="U49" s="395"/>
      <c r="V49" s="395">
        <v>0</v>
      </c>
      <c r="W49" s="395"/>
      <c r="X49" s="395"/>
      <c r="Y49" s="100" t="s">
        <v>130</v>
      </c>
      <c r="AD49" s="395">
        <v>165</v>
      </c>
      <c r="AE49" s="395"/>
      <c r="AF49" s="395"/>
    </row>
    <row r="50" spans="1:32" x14ac:dyDescent="0.4">
      <c r="A50" s="100">
        <v>6</v>
      </c>
      <c r="B50" s="100" t="s">
        <v>83</v>
      </c>
      <c r="P50" s="395">
        <v>1625</v>
      </c>
      <c r="Q50" s="395"/>
      <c r="R50" s="395"/>
      <c r="S50" s="395">
        <v>300</v>
      </c>
      <c r="T50" s="395"/>
      <c r="U50" s="395"/>
      <c r="V50" s="395">
        <v>0</v>
      </c>
      <c r="W50" s="395"/>
      <c r="X50" s="395"/>
      <c r="Y50" s="100" t="s">
        <v>130</v>
      </c>
      <c r="AD50" s="395">
        <v>165</v>
      </c>
      <c r="AE50" s="395"/>
      <c r="AF50" s="395"/>
    </row>
    <row r="51" spans="1:32" x14ac:dyDescent="0.4">
      <c r="A51" s="100">
        <v>7</v>
      </c>
      <c r="B51" s="100" t="s">
        <v>131</v>
      </c>
      <c r="P51" s="395">
        <v>1625</v>
      </c>
      <c r="Q51" s="395"/>
      <c r="R51" s="395"/>
      <c r="S51" s="395">
        <v>300</v>
      </c>
      <c r="T51" s="395"/>
      <c r="U51" s="395"/>
      <c r="V51" s="395">
        <v>0</v>
      </c>
      <c r="W51" s="395"/>
      <c r="X51" s="395"/>
      <c r="Y51" s="100" t="s">
        <v>130</v>
      </c>
      <c r="AD51" s="395">
        <v>165</v>
      </c>
      <c r="AE51" s="395"/>
      <c r="AF51" s="395"/>
    </row>
    <row r="52" spans="1:32" x14ac:dyDescent="0.4">
      <c r="A52" s="100">
        <v>8</v>
      </c>
      <c r="B52" s="100" t="s">
        <v>132</v>
      </c>
      <c r="P52" s="395">
        <v>1625</v>
      </c>
      <c r="Q52" s="395"/>
      <c r="R52" s="395"/>
      <c r="S52" s="395">
        <v>300</v>
      </c>
      <c r="T52" s="395"/>
      <c r="U52" s="395"/>
      <c r="V52" s="395">
        <v>0</v>
      </c>
      <c r="W52" s="395"/>
      <c r="X52" s="395"/>
      <c r="Y52" s="100" t="s">
        <v>130</v>
      </c>
      <c r="AD52" s="395">
        <v>165</v>
      </c>
      <c r="AE52" s="395"/>
      <c r="AF52" s="395"/>
    </row>
    <row r="53" spans="1:32" x14ac:dyDescent="0.4">
      <c r="A53" s="100">
        <v>9</v>
      </c>
      <c r="B53" s="100" t="s">
        <v>84</v>
      </c>
      <c r="P53" s="395">
        <v>135</v>
      </c>
      <c r="Q53" s="395"/>
      <c r="R53" s="395"/>
      <c r="S53" s="395">
        <v>27</v>
      </c>
      <c r="T53" s="395"/>
      <c r="U53" s="395"/>
      <c r="V53" s="395">
        <v>965</v>
      </c>
      <c r="W53" s="395"/>
      <c r="X53" s="395"/>
      <c r="Y53" s="100" t="s">
        <v>133</v>
      </c>
      <c r="AD53" s="395">
        <v>415</v>
      </c>
      <c r="AE53" s="395"/>
      <c r="AF53" s="395"/>
    </row>
    <row r="54" spans="1:32" x14ac:dyDescent="0.4">
      <c r="A54" s="100">
        <v>10</v>
      </c>
      <c r="B54" s="100" t="s">
        <v>85</v>
      </c>
      <c r="P54" s="395">
        <v>135</v>
      </c>
      <c r="Q54" s="395"/>
      <c r="R54" s="395"/>
      <c r="S54" s="395">
        <v>27</v>
      </c>
      <c r="T54" s="395"/>
      <c r="U54" s="395"/>
      <c r="V54" s="395">
        <v>965</v>
      </c>
      <c r="W54" s="395"/>
      <c r="X54" s="395"/>
      <c r="Y54" s="100" t="s">
        <v>133</v>
      </c>
      <c r="AD54" s="395">
        <v>415</v>
      </c>
      <c r="AE54" s="395"/>
      <c r="AF54" s="395"/>
    </row>
    <row r="55" spans="1:32" x14ac:dyDescent="0.4">
      <c r="A55" s="100">
        <v>11</v>
      </c>
      <c r="B55" s="100" t="s">
        <v>86</v>
      </c>
      <c r="P55" s="395">
        <v>135</v>
      </c>
      <c r="Q55" s="395"/>
      <c r="R55" s="395"/>
      <c r="S55" s="395">
        <v>27</v>
      </c>
      <c r="T55" s="395"/>
      <c r="U55" s="395"/>
      <c r="V55" s="395">
        <v>965</v>
      </c>
      <c r="W55" s="395"/>
      <c r="X55" s="395"/>
      <c r="Y55" s="100" t="s">
        <v>133</v>
      </c>
      <c r="AD55" s="395">
        <v>415</v>
      </c>
      <c r="AE55" s="395"/>
      <c r="AF55" s="395"/>
    </row>
    <row r="56" spans="1:32" x14ac:dyDescent="0.4">
      <c r="A56" s="100">
        <v>12</v>
      </c>
      <c r="B56" s="100" t="s">
        <v>87</v>
      </c>
      <c r="P56" s="395">
        <v>135</v>
      </c>
      <c r="Q56" s="395"/>
      <c r="R56" s="395"/>
      <c r="S56" s="395">
        <v>27</v>
      </c>
      <c r="T56" s="395"/>
      <c r="U56" s="395"/>
      <c r="V56" s="395">
        <v>965</v>
      </c>
      <c r="W56" s="395"/>
      <c r="X56" s="395"/>
      <c r="Y56" s="100" t="s">
        <v>133</v>
      </c>
      <c r="AD56" s="395">
        <v>415</v>
      </c>
      <c r="AE56" s="395"/>
      <c r="AF56" s="395"/>
    </row>
    <row r="57" spans="1:32" x14ac:dyDescent="0.4">
      <c r="A57" s="100">
        <v>13</v>
      </c>
      <c r="B57" s="100" t="s">
        <v>88</v>
      </c>
      <c r="P57" s="395">
        <v>135</v>
      </c>
      <c r="Q57" s="395"/>
      <c r="R57" s="395"/>
      <c r="S57" s="395">
        <v>27</v>
      </c>
      <c r="T57" s="395"/>
      <c r="U57" s="395"/>
      <c r="V57" s="395">
        <v>965</v>
      </c>
      <c r="W57" s="395"/>
      <c r="X57" s="395"/>
      <c r="Y57" s="100" t="s">
        <v>133</v>
      </c>
      <c r="AD57" s="395">
        <v>415</v>
      </c>
      <c r="AE57" s="395"/>
      <c r="AF57" s="395"/>
    </row>
    <row r="58" spans="1:32" x14ac:dyDescent="0.4">
      <c r="A58" s="100">
        <v>14</v>
      </c>
      <c r="B58" s="100" t="s">
        <v>89</v>
      </c>
      <c r="O58" s="102"/>
      <c r="P58" s="395">
        <v>135</v>
      </c>
      <c r="Q58" s="395"/>
      <c r="R58" s="395"/>
      <c r="S58" s="395">
        <v>27</v>
      </c>
      <c r="T58" s="395"/>
      <c r="U58" s="395"/>
      <c r="V58" s="395">
        <v>965</v>
      </c>
      <c r="W58" s="395"/>
      <c r="X58" s="395"/>
      <c r="Y58" s="100" t="s">
        <v>133</v>
      </c>
      <c r="AD58" s="395">
        <v>415</v>
      </c>
      <c r="AE58" s="395"/>
      <c r="AF58" s="395"/>
    </row>
    <row r="59" spans="1:32" x14ac:dyDescent="0.4">
      <c r="A59" s="100">
        <v>15</v>
      </c>
      <c r="B59" s="100" t="s">
        <v>90</v>
      </c>
      <c r="P59" s="395">
        <v>225</v>
      </c>
      <c r="Q59" s="395"/>
      <c r="R59" s="395"/>
      <c r="S59" s="395">
        <v>38.5</v>
      </c>
      <c r="T59" s="395"/>
      <c r="U59" s="395"/>
      <c r="V59" s="395">
        <v>2895</v>
      </c>
      <c r="W59" s="395"/>
      <c r="X59" s="395"/>
      <c r="Y59" s="100" t="s">
        <v>133</v>
      </c>
      <c r="AD59" s="395">
        <v>165</v>
      </c>
      <c r="AE59" s="395"/>
      <c r="AF59" s="395"/>
    </row>
    <row r="60" spans="1:32" x14ac:dyDescent="0.4">
      <c r="A60" s="100">
        <v>16</v>
      </c>
      <c r="B60" s="100" t="s">
        <v>91</v>
      </c>
      <c r="P60" s="395">
        <v>225</v>
      </c>
      <c r="Q60" s="395"/>
      <c r="R60" s="395"/>
      <c r="S60" s="395">
        <v>38.5</v>
      </c>
      <c r="T60" s="395"/>
      <c r="U60" s="395"/>
      <c r="V60" s="395">
        <v>2895</v>
      </c>
      <c r="W60" s="395"/>
      <c r="X60" s="395"/>
      <c r="Y60" s="100" t="s">
        <v>133</v>
      </c>
      <c r="AD60" s="395">
        <v>165</v>
      </c>
      <c r="AE60" s="395"/>
      <c r="AF60" s="395"/>
    </row>
    <row r="61" spans="1:32" x14ac:dyDescent="0.4">
      <c r="A61" s="100">
        <v>17</v>
      </c>
      <c r="B61" s="100" t="s">
        <v>92</v>
      </c>
      <c r="P61" s="395">
        <v>225</v>
      </c>
      <c r="Q61" s="395"/>
      <c r="R61" s="395"/>
      <c r="S61" s="395">
        <v>38.5</v>
      </c>
      <c r="T61" s="395"/>
      <c r="U61" s="395"/>
      <c r="V61" s="395">
        <v>2895</v>
      </c>
      <c r="W61" s="395"/>
      <c r="X61" s="395"/>
      <c r="Y61" s="100" t="s">
        <v>133</v>
      </c>
      <c r="AD61" s="395">
        <v>165</v>
      </c>
      <c r="AE61" s="395"/>
      <c r="AF61" s="395"/>
    </row>
    <row r="62" spans="1:32" x14ac:dyDescent="0.4">
      <c r="A62" s="100">
        <v>18</v>
      </c>
      <c r="B62" s="100" t="s">
        <v>93</v>
      </c>
      <c r="P62" s="395">
        <v>225</v>
      </c>
      <c r="Q62" s="395"/>
      <c r="R62" s="395"/>
      <c r="S62" s="395">
        <v>38.5</v>
      </c>
      <c r="T62" s="395"/>
      <c r="U62" s="395"/>
      <c r="V62" s="395">
        <v>2895</v>
      </c>
      <c r="W62" s="395"/>
      <c r="X62" s="395"/>
      <c r="Y62" s="100" t="s">
        <v>133</v>
      </c>
      <c r="AD62" s="395">
        <v>165</v>
      </c>
      <c r="AE62" s="395"/>
      <c r="AF62" s="395"/>
    </row>
    <row r="63" spans="1:32" x14ac:dyDescent="0.4">
      <c r="A63" s="100">
        <v>19</v>
      </c>
      <c r="B63" s="100" t="s">
        <v>94</v>
      </c>
      <c r="P63" s="395">
        <v>225</v>
      </c>
      <c r="Q63" s="395"/>
      <c r="R63" s="395"/>
      <c r="S63" s="395">
        <v>38.5</v>
      </c>
      <c r="T63" s="395"/>
      <c r="U63" s="395"/>
      <c r="V63" s="395">
        <v>2895</v>
      </c>
      <c r="W63" s="395"/>
      <c r="X63" s="395"/>
      <c r="Y63" s="100" t="s">
        <v>133</v>
      </c>
      <c r="AD63" s="395">
        <v>165</v>
      </c>
      <c r="AE63" s="395"/>
      <c r="AF63" s="395"/>
    </row>
    <row r="64" spans="1:32" x14ac:dyDescent="0.4">
      <c r="A64" s="100">
        <v>20</v>
      </c>
      <c r="B64" s="100" t="s">
        <v>95</v>
      </c>
      <c r="P64" s="395">
        <v>225</v>
      </c>
      <c r="Q64" s="395"/>
      <c r="R64" s="395"/>
      <c r="S64" s="395">
        <v>38.5</v>
      </c>
      <c r="T64" s="395"/>
      <c r="U64" s="395"/>
      <c r="V64" s="395">
        <v>2895</v>
      </c>
      <c r="W64" s="395"/>
      <c r="X64" s="395"/>
      <c r="Y64" s="100" t="s">
        <v>133</v>
      </c>
      <c r="AD64" s="395">
        <v>165</v>
      </c>
      <c r="AE64" s="395"/>
      <c r="AF64" s="395"/>
    </row>
    <row r="65" spans="1:32" x14ac:dyDescent="0.4">
      <c r="A65" s="100">
        <v>21</v>
      </c>
      <c r="B65" s="100" t="s">
        <v>96</v>
      </c>
      <c r="P65" s="395">
        <v>225</v>
      </c>
      <c r="Q65" s="395"/>
      <c r="R65" s="395"/>
      <c r="S65" s="395">
        <v>38.5</v>
      </c>
      <c r="T65" s="395"/>
      <c r="U65" s="395"/>
      <c r="V65" s="395">
        <v>2895</v>
      </c>
      <c r="W65" s="395"/>
      <c r="X65" s="395"/>
      <c r="Y65" s="100" t="s">
        <v>133</v>
      </c>
      <c r="AD65" s="395">
        <v>165</v>
      </c>
      <c r="AE65" s="395"/>
      <c r="AF65" s="395"/>
    </row>
    <row r="66" spans="1:32" x14ac:dyDescent="0.4">
      <c r="A66" s="100">
        <v>22</v>
      </c>
      <c r="B66" s="100" t="s">
        <v>97</v>
      </c>
      <c r="P66" s="395">
        <v>225</v>
      </c>
      <c r="Q66" s="395"/>
      <c r="R66" s="395"/>
      <c r="S66" s="395">
        <v>38.5</v>
      </c>
      <c r="T66" s="395"/>
      <c r="U66" s="395"/>
      <c r="V66" s="395">
        <v>2895</v>
      </c>
      <c r="W66" s="395"/>
      <c r="X66" s="395"/>
      <c r="Y66" s="100" t="s">
        <v>133</v>
      </c>
      <c r="AD66" s="395">
        <v>165</v>
      </c>
      <c r="AE66" s="395"/>
      <c r="AF66" s="395"/>
    </row>
    <row r="67" spans="1:32" x14ac:dyDescent="0.4">
      <c r="A67" s="100">
        <v>23</v>
      </c>
      <c r="B67" s="100" t="s">
        <v>98</v>
      </c>
      <c r="P67" s="395">
        <v>225</v>
      </c>
      <c r="Q67" s="395"/>
      <c r="R67" s="395"/>
      <c r="S67" s="395">
        <v>38.5</v>
      </c>
      <c r="T67" s="395"/>
      <c r="U67" s="395"/>
      <c r="V67" s="395">
        <v>2895</v>
      </c>
      <c r="W67" s="395"/>
      <c r="X67" s="395"/>
      <c r="Y67" s="100" t="s">
        <v>133</v>
      </c>
      <c r="AD67" s="395">
        <v>165</v>
      </c>
      <c r="AE67" s="395"/>
      <c r="AF67" s="395"/>
    </row>
    <row r="68" spans="1:32" x14ac:dyDescent="0.4">
      <c r="A68" s="100">
        <v>24</v>
      </c>
      <c r="B68" s="100" t="s">
        <v>134</v>
      </c>
      <c r="P68" s="395">
        <v>450</v>
      </c>
      <c r="Q68" s="395"/>
      <c r="R68" s="395"/>
      <c r="S68" s="395">
        <v>77</v>
      </c>
      <c r="T68" s="395"/>
      <c r="U68" s="395"/>
      <c r="V68" s="395">
        <v>5790</v>
      </c>
      <c r="W68" s="395"/>
      <c r="X68" s="395"/>
      <c r="Y68" s="100" t="s">
        <v>133</v>
      </c>
      <c r="AD68" s="395">
        <v>330</v>
      </c>
      <c r="AE68" s="395"/>
      <c r="AF68" s="395"/>
    </row>
  </sheetData>
  <sheetProtection sheet="1" objects="1" scenarios="1"/>
  <mergeCells count="374">
    <mergeCell ref="P68:R68"/>
    <mergeCell ref="S68:U68"/>
    <mergeCell ref="V68:X68"/>
    <mergeCell ref="AD68:AF68"/>
    <mergeCell ref="P66:R66"/>
    <mergeCell ref="S66:U66"/>
    <mergeCell ref="V66:X66"/>
    <mergeCell ref="AD66:AF66"/>
    <mergeCell ref="P67:R67"/>
    <mergeCell ref="S67:U67"/>
    <mergeCell ref="V67:X67"/>
    <mergeCell ref="AD67:AF67"/>
    <mergeCell ref="P64:R64"/>
    <mergeCell ref="S64:U64"/>
    <mergeCell ref="V64:X64"/>
    <mergeCell ref="AD64:AF64"/>
    <mergeCell ref="P65:R65"/>
    <mergeCell ref="S65:U65"/>
    <mergeCell ref="V65:X65"/>
    <mergeCell ref="AD65:AF65"/>
    <mergeCell ref="P62:R62"/>
    <mergeCell ref="S62:U62"/>
    <mergeCell ref="V62:X62"/>
    <mergeCell ref="AD62:AF62"/>
    <mergeCell ref="P63:R63"/>
    <mergeCell ref="S63:U63"/>
    <mergeCell ref="V63:X63"/>
    <mergeCell ref="AD63:AF63"/>
    <mergeCell ref="P60:R60"/>
    <mergeCell ref="S60:U60"/>
    <mergeCell ref="V60:X60"/>
    <mergeCell ref="AD60:AF60"/>
    <mergeCell ref="P61:R61"/>
    <mergeCell ref="S61:U61"/>
    <mergeCell ref="V61:X61"/>
    <mergeCell ref="AD61:AF61"/>
    <mergeCell ref="P58:R58"/>
    <mergeCell ref="S58:U58"/>
    <mergeCell ref="V58:X58"/>
    <mergeCell ref="AD58:AF58"/>
    <mergeCell ref="P59:R59"/>
    <mergeCell ref="S59:U59"/>
    <mergeCell ref="V59:X59"/>
    <mergeCell ref="AD59:AF59"/>
    <mergeCell ref="P56:R56"/>
    <mergeCell ref="S56:U56"/>
    <mergeCell ref="V56:X56"/>
    <mergeCell ref="AD56:AF56"/>
    <mergeCell ref="P57:R57"/>
    <mergeCell ref="S57:U57"/>
    <mergeCell ref="V57:X57"/>
    <mergeCell ref="AD57:AF57"/>
    <mergeCell ref="P54:R54"/>
    <mergeCell ref="S54:U54"/>
    <mergeCell ref="V54:X54"/>
    <mergeCell ref="AD54:AF54"/>
    <mergeCell ref="P55:R55"/>
    <mergeCell ref="S55:U55"/>
    <mergeCell ref="V55:X55"/>
    <mergeCell ref="AD55:AF55"/>
    <mergeCell ref="P52:R52"/>
    <mergeCell ref="S52:U52"/>
    <mergeCell ref="V52:X52"/>
    <mergeCell ref="AD52:AF52"/>
    <mergeCell ref="P53:R53"/>
    <mergeCell ref="S53:U53"/>
    <mergeCell ref="V53:X53"/>
    <mergeCell ref="AD53:AF53"/>
    <mergeCell ref="P50:R50"/>
    <mergeCell ref="S50:U50"/>
    <mergeCell ref="V50:X50"/>
    <mergeCell ref="AD50:AF50"/>
    <mergeCell ref="P51:R51"/>
    <mergeCell ref="S51:U51"/>
    <mergeCell ref="V51:X51"/>
    <mergeCell ref="AD51:AF51"/>
    <mergeCell ref="P48:R48"/>
    <mergeCell ref="S48:U48"/>
    <mergeCell ref="V48:X48"/>
    <mergeCell ref="AD48:AF48"/>
    <mergeCell ref="P49:R49"/>
    <mergeCell ref="S49:U49"/>
    <mergeCell ref="V49:X49"/>
    <mergeCell ref="AD49:AF49"/>
    <mergeCell ref="P46:R46"/>
    <mergeCell ref="S46:U46"/>
    <mergeCell ref="V46:X46"/>
    <mergeCell ref="AD46:AF46"/>
    <mergeCell ref="P47:R47"/>
    <mergeCell ref="S47:U47"/>
    <mergeCell ref="V47:X47"/>
    <mergeCell ref="AD47:AF47"/>
    <mergeCell ref="A38:AN38"/>
    <mergeCell ref="B39:AN39"/>
    <mergeCell ref="B40:AN40"/>
    <mergeCell ref="B41:AN41"/>
    <mergeCell ref="P45:R45"/>
    <mergeCell ref="S45:U45"/>
    <mergeCell ref="V45:X45"/>
    <mergeCell ref="AD45:AF45"/>
    <mergeCell ref="AF34:AG34"/>
    <mergeCell ref="AH34:AI34"/>
    <mergeCell ref="AK34:AL34"/>
    <mergeCell ref="AM34:AN34"/>
    <mergeCell ref="B35:D35"/>
    <mergeCell ref="W35:Y35"/>
    <mergeCell ref="B34:D34"/>
    <mergeCell ref="H34:J34"/>
    <mergeCell ref="K34:L34"/>
    <mergeCell ref="M34:N34"/>
    <mergeCell ref="P34:Q34"/>
    <mergeCell ref="R34:S34"/>
    <mergeCell ref="U34:V34"/>
    <mergeCell ref="W34:Y34"/>
    <mergeCell ref="AC34:AE34"/>
    <mergeCell ref="AF32:AG32"/>
    <mergeCell ref="AH32:AI32"/>
    <mergeCell ref="AK32:AL32"/>
    <mergeCell ref="AM32:AN32"/>
    <mergeCell ref="B33:D33"/>
    <mergeCell ref="H33:J33"/>
    <mergeCell ref="K33:L33"/>
    <mergeCell ref="M33:N33"/>
    <mergeCell ref="P33:Q33"/>
    <mergeCell ref="R33:S33"/>
    <mergeCell ref="AM33:AN33"/>
    <mergeCell ref="U33:V33"/>
    <mergeCell ref="W33:Y33"/>
    <mergeCell ref="AC33:AE33"/>
    <mergeCell ref="AF33:AG33"/>
    <mergeCell ref="AH33:AI33"/>
    <mergeCell ref="AK33:AL33"/>
    <mergeCell ref="B32:D32"/>
    <mergeCell ref="H32:J32"/>
    <mergeCell ref="K32:L32"/>
    <mergeCell ref="M32:N32"/>
    <mergeCell ref="P32:Q32"/>
    <mergeCell ref="R32:S32"/>
    <mergeCell ref="U32:V32"/>
    <mergeCell ref="W32:Y32"/>
    <mergeCell ref="AC32:AE32"/>
    <mergeCell ref="AF30:AG30"/>
    <mergeCell ref="AH30:AI30"/>
    <mergeCell ref="AK30:AL30"/>
    <mergeCell ref="AM30:AN30"/>
    <mergeCell ref="B31:D31"/>
    <mergeCell ref="H31:J31"/>
    <mergeCell ref="K31:L31"/>
    <mergeCell ref="M31:N31"/>
    <mergeCell ref="P31:Q31"/>
    <mergeCell ref="R31:S31"/>
    <mergeCell ref="AM31:AN31"/>
    <mergeCell ref="U31:V31"/>
    <mergeCell ref="W31:Y31"/>
    <mergeCell ref="AC31:AE31"/>
    <mergeCell ref="AF31:AG31"/>
    <mergeCell ref="AH31:AI31"/>
    <mergeCell ref="AK31:AL31"/>
    <mergeCell ref="B30:D30"/>
    <mergeCell ref="H30:J30"/>
    <mergeCell ref="K30:L30"/>
    <mergeCell ref="M30:N30"/>
    <mergeCell ref="P30:Q30"/>
    <mergeCell ref="R30:S30"/>
    <mergeCell ref="U30:V30"/>
    <mergeCell ref="W30:Y30"/>
    <mergeCell ref="AC30:AE30"/>
    <mergeCell ref="AF28:AG28"/>
    <mergeCell ref="AH28:AI28"/>
    <mergeCell ref="AK28:AL28"/>
    <mergeCell ref="AM28:AN28"/>
    <mergeCell ref="B29:D29"/>
    <mergeCell ref="H29:J29"/>
    <mergeCell ref="K29:L29"/>
    <mergeCell ref="M29:N29"/>
    <mergeCell ref="P29:Q29"/>
    <mergeCell ref="R29:S29"/>
    <mergeCell ref="AM29:AN29"/>
    <mergeCell ref="U29:V29"/>
    <mergeCell ref="W29:Y29"/>
    <mergeCell ref="AC29:AE29"/>
    <mergeCell ref="AF29:AG29"/>
    <mergeCell ref="AH29:AI29"/>
    <mergeCell ref="AK29:AL29"/>
    <mergeCell ref="B28:D28"/>
    <mergeCell ref="H28:J28"/>
    <mergeCell ref="K28:L28"/>
    <mergeCell ref="M28:N28"/>
    <mergeCell ref="P28:Q28"/>
    <mergeCell ref="R28:S28"/>
    <mergeCell ref="U28:V28"/>
    <mergeCell ref="W28:Y28"/>
    <mergeCell ref="AC28:AE28"/>
    <mergeCell ref="R25:S25"/>
    <mergeCell ref="AF26:AG26"/>
    <mergeCell ref="AH26:AI26"/>
    <mergeCell ref="AK26:AL26"/>
    <mergeCell ref="AM26:AN26"/>
    <mergeCell ref="B27:D27"/>
    <mergeCell ref="H27:J27"/>
    <mergeCell ref="K27:L27"/>
    <mergeCell ref="M27:N27"/>
    <mergeCell ref="P27:Q27"/>
    <mergeCell ref="R27:S27"/>
    <mergeCell ref="AM27:AN27"/>
    <mergeCell ref="U27:V27"/>
    <mergeCell ref="W27:Y27"/>
    <mergeCell ref="AC27:AE27"/>
    <mergeCell ref="AF27:AG27"/>
    <mergeCell ref="AH27:AI27"/>
    <mergeCell ref="AK27:AL27"/>
    <mergeCell ref="AC23:AE23"/>
    <mergeCell ref="AF23:AN23"/>
    <mergeCell ref="W23:Y23"/>
    <mergeCell ref="AM25:AN25"/>
    <mergeCell ref="B26:D26"/>
    <mergeCell ref="H26:J26"/>
    <mergeCell ref="K26:L26"/>
    <mergeCell ref="M26:N26"/>
    <mergeCell ref="P26:Q26"/>
    <mergeCell ref="R26:S26"/>
    <mergeCell ref="U26:V26"/>
    <mergeCell ref="W26:Y26"/>
    <mergeCell ref="AC26:AE26"/>
    <mergeCell ref="U25:V25"/>
    <mergeCell ref="W25:Y25"/>
    <mergeCell ref="AC25:AE25"/>
    <mergeCell ref="AF25:AG25"/>
    <mergeCell ref="AH25:AI25"/>
    <mergeCell ref="AK25:AL25"/>
    <mergeCell ref="B25:D25"/>
    <mergeCell ref="H25:J25"/>
    <mergeCell ref="K25:L25"/>
    <mergeCell ref="M25:N25"/>
    <mergeCell ref="P25:Q25"/>
    <mergeCell ref="AJ19:AN19"/>
    <mergeCell ref="AA18:AC18"/>
    <mergeCell ref="AD18:AF18"/>
    <mergeCell ref="AG18:AI18"/>
    <mergeCell ref="AJ18:AN18"/>
    <mergeCell ref="B24:D24"/>
    <mergeCell ref="H24:J24"/>
    <mergeCell ref="K24:L24"/>
    <mergeCell ref="M24:N24"/>
    <mergeCell ref="P24:Q24"/>
    <mergeCell ref="R24:S24"/>
    <mergeCell ref="U24:V24"/>
    <mergeCell ref="B23:D23"/>
    <mergeCell ref="E23:G23"/>
    <mergeCell ref="H23:J23"/>
    <mergeCell ref="K23:S23"/>
    <mergeCell ref="U23:V23"/>
    <mergeCell ref="W24:Y24"/>
    <mergeCell ref="AC24:AE24"/>
    <mergeCell ref="AF24:AG24"/>
    <mergeCell ref="AH24:AI24"/>
    <mergeCell ref="AK24:AL24"/>
    <mergeCell ref="AM24:AN24"/>
    <mergeCell ref="Z23:AB23"/>
    <mergeCell ref="R17:T17"/>
    <mergeCell ref="U17:W17"/>
    <mergeCell ref="X17:Z17"/>
    <mergeCell ref="AA17:AC17"/>
    <mergeCell ref="AD17:AF17"/>
    <mergeCell ref="AG17:AI17"/>
    <mergeCell ref="U19:W19"/>
    <mergeCell ref="X19:Z19"/>
    <mergeCell ref="AA19:AC19"/>
    <mergeCell ref="AD19:AF19"/>
    <mergeCell ref="AG19:AI19"/>
    <mergeCell ref="AG16:AI16"/>
    <mergeCell ref="AJ16:AN16"/>
    <mergeCell ref="A17:D17"/>
    <mergeCell ref="E17:F17"/>
    <mergeCell ref="G17:H17"/>
    <mergeCell ref="I17:K17"/>
    <mergeCell ref="L17:N17"/>
    <mergeCell ref="O17:Q17"/>
    <mergeCell ref="A19:D19"/>
    <mergeCell ref="E19:H19"/>
    <mergeCell ref="I19:K19"/>
    <mergeCell ref="L19:N19"/>
    <mergeCell ref="O19:Q19"/>
    <mergeCell ref="R19:T19"/>
    <mergeCell ref="AJ17:AN17"/>
    <mergeCell ref="A18:D18"/>
    <mergeCell ref="E18:F18"/>
    <mergeCell ref="G18:H18"/>
    <mergeCell ref="I18:K18"/>
    <mergeCell ref="L18:N18"/>
    <mergeCell ref="O18:Q18"/>
    <mergeCell ref="R18:T18"/>
    <mergeCell ref="U18:W18"/>
    <mergeCell ref="X18:Z18"/>
    <mergeCell ref="A15:D15"/>
    <mergeCell ref="E15:F15"/>
    <mergeCell ref="G15:H15"/>
    <mergeCell ref="I15:K15"/>
    <mergeCell ref="L15:N15"/>
    <mergeCell ref="O15:Q15"/>
    <mergeCell ref="AJ15:AN15"/>
    <mergeCell ref="A16:D16"/>
    <mergeCell ref="E16:F16"/>
    <mergeCell ref="G16:H16"/>
    <mergeCell ref="I16:K16"/>
    <mergeCell ref="L16:N16"/>
    <mergeCell ref="O16:Q16"/>
    <mergeCell ref="R16:T16"/>
    <mergeCell ref="U16:W16"/>
    <mergeCell ref="X16:Z16"/>
    <mergeCell ref="R15:T15"/>
    <mergeCell ref="U15:W15"/>
    <mergeCell ref="X15:Z15"/>
    <mergeCell ref="AA15:AC15"/>
    <mergeCell ref="AD15:AF15"/>
    <mergeCell ref="AG15:AI15"/>
    <mergeCell ref="AA16:AC16"/>
    <mergeCell ref="AD16:AF16"/>
    <mergeCell ref="AD13:AF13"/>
    <mergeCell ref="AG13:AI13"/>
    <mergeCell ref="AJ13:AN13"/>
    <mergeCell ref="A14:H14"/>
    <mergeCell ref="I14:K14"/>
    <mergeCell ref="L14:N14"/>
    <mergeCell ref="O14:Q14"/>
    <mergeCell ref="R14:T14"/>
    <mergeCell ref="U14:W14"/>
    <mergeCell ref="X14:Z14"/>
    <mergeCell ref="AA14:AC14"/>
    <mergeCell ref="AD14:AF14"/>
    <mergeCell ref="AG14:AI14"/>
    <mergeCell ref="AJ14:AN14"/>
    <mergeCell ref="A13:D13"/>
    <mergeCell ref="E13:H13"/>
    <mergeCell ref="I13:K13"/>
    <mergeCell ref="L13:N13"/>
    <mergeCell ref="O13:Q13"/>
    <mergeCell ref="R13:T13"/>
    <mergeCell ref="U13:W13"/>
    <mergeCell ref="X13:Z13"/>
    <mergeCell ref="AA13:AC13"/>
    <mergeCell ref="A11:F11"/>
    <mergeCell ref="M11:AA11"/>
    <mergeCell ref="AB11:AD11"/>
    <mergeCell ref="M12:AA12"/>
    <mergeCell ref="AB12:AD12"/>
    <mergeCell ref="AE12:AG12"/>
    <mergeCell ref="B8:L8"/>
    <mergeCell ref="M8:P8"/>
    <mergeCell ref="Q8:X8"/>
    <mergeCell ref="Y8:AB8"/>
    <mergeCell ref="AC8:AN8"/>
    <mergeCell ref="B9:L9"/>
    <mergeCell ref="M9:AN9"/>
    <mergeCell ref="A3:A9"/>
    <mergeCell ref="B3:L3"/>
    <mergeCell ref="M3:AF3"/>
    <mergeCell ref="AG3:AN3"/>
    <mergeCell ref="B4:L4"/>
    <mergeCell ref="M4:AF4"/>
    <mergeCell ref="AG4:AN4"/>
    <mergeCell ref="AH12:AM12"/>
    <mergeCell ref="AE5:AG5"/>
    <mergeCell ref="AI5:AK5"/>
    <mergeCell ref="AL5:AM5"/>
    <mergeCell ref="B6:L7"/>
    <mergeCell ref="M6:N6"/>
    <mergeCell ref="O6:Q6"/>
    <mergeCell ref="S6:V6"/>
    <mergeCell ref="W6:AN6"/>
    <mergeCell ref="M7:AN7"/>
    <mergeCell ref="B5:L5"/>
    <mergeCell ref="M5:AB5"/>
    <mergeCell ref="AC5:AD5"/>
  </mergeCells>
  <phoneticPr fontId="27"/>
  <dataValidations count="9">
    <dataValidation imeMode="disabled" allowBlank="1" showInputMessage="1" showErrorMessage="1" sqref="AL5:AM5" xr:uid="{3AD09FAA-B9EE-4F1C-A363-FAF3C96F0651}"/>
    <dataValidation type="list" allowBlank="1" showInputMessage="1" showErrorMessage="1" sqref="M5:AB5" xr:uid="{6A1DE2C3-5D43-465C-85F7-67416D603FBB}">
      <formula1>$B$45:$B$68</formula1>
    </dataValidation>
    <dataValidation type="list" imeMode="disabled" allowBlank="1" showInputMessage="1" showErrorMessage="1" sqref="A39:A41" xr:uid="{86F60931-D830-4BAD-BA95-87200439675A}">
      <formula1>"○,×"</formula1>
    </dataValidation>
    <dataValidation imeMode="halfAlpha" allowBlank="1" showInputMessage="1" showErrorMessage="1" sqref="AF25:AI34 E25:G34 P25:S34 AK25:AN34 K25:N34 Z25:AB34 AG4:AN4 AE5:AG5 O6:Q6 S6:V6 Q8:X8 AC8:AN8" xr:uid="{68352C3B-AC00-462D-881C-76E2D7EF1BDC}"/>
    <dataValidation imeMode="on" allowBlank="1" showInputMessage="1" showErrorMessage="1" sqref="B25:D34 H25:J34 W25:Y34 AC25:AE34" xr:uid="{92B0FEFC-CB91-47C7-AD7B-674EE86AA558}"/>
    <dataValidation type="whole" allowBlank="1" showInputMessage="1" showErrorMessage="1" error="所要額が1,000円未満の場合は申請できません。" sqref="AH12" xr:uid="{A98AF657-642D-4135-BAEC-24A4C6B27F73}">
      <formula1>1000</formula1>
      <formula2>1E+28</formula2>
    </dataValidation>
    <dataValidation type="list" allowBlank="1" showInputMessage="1" showErrorMessage="1" sqref="I14:AI14 AB11:AD12" xr:uid="{ACC64294-8CFC-40A5-8560-20E135854F77}">
      <formula1>"○,×"</formula1>
    </dataValidation>
    <dataValidation imeMode="fullKatakana" allowBlank="1" showInputMessage="1" showErrorMessage="1" sqref="M3:AF3" xr:uid="{346E2F5E-0924-40CA-A197-4B9F68E6485D}"/>
    <dataValidation imeMode="hiragana" allowBlank="1" showInputMessage="1" showErrorMessage="1" sqref="M4:AF4 M7:AN7 M9:AN9" xr:uid="{E3245819-A8EB-4E49-80C7-E5FFE9A46E36}"/>
  </dataValidations>
  <pageMargins left="0.54" right="0.39" top="0.53" bottom="0.44" header="0.3" footer="0.3"/>
  <pageSetup paperSize="9" scale="95" orientation="portrait" r:id="rId1"/>
  <colBreaks count="1" manualBreakCount="1">
    <brk id="40" max="40"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499984740745262"/>
  </sheetPr>
  <dimension ref="A1:AA30"/>
  <sheetViews>
    <sheetView showGridLines="0" view="pageBreakPreview" zoomScaleNormal="100" zoomScaleSheetLayoutView="100" workbookViewId="0">
      <selection activeCell="AG14" sqref="AG14"/>
    </sheetView>
  </sheetViews>
  <sheetFormatPr defaultRowHeight="13.5" x14ac:dyDescent="0.4"/>
  <cols>
    <col min="1" max="53" width="3.125" style="20" customWidth="1"/>
    <col min="54" max="16384" width="9" style="20"/>
  </cols>
  <sheetData>
    <row r="1" spans="1:27" ht="23.25" customHeight="1" x14ac:dyDescent="0.4">
      <c r="A1" s="481" t="s">
        <v>25</v>
      </c>
      <c r="B1" s="482"/>
      <c r="C1" s="482"/>
      <c r="D1" s="482"/>
      <c r="E1" s="482"/>
      <c r="F1" s="482"/>
      <c r="G1" s="482"/>
      <c r="H1" s="482"/>
      <c r="I1" s="482"/>
      <c r="J1" s="482"/>
      <c r="K1" s="482"/>
      <c r="L1" s="482"/>
      <c r="M1" s="482"/>
      <c r="N1" s="482"/>
      <c r="O1" s="482"/>
      <c r="P1" s="482"/>
      <c r="Q1" s="482"/>
      <c r="R1" s="482"/>
      <c r="S1" s="482"/>
      <c r="T1" s="482"/>
      <c r="U1" s="482"/>
      <c r="V1" s="482"/>
    </row>
    <row r="2" spans="1:27" ht="25.5" customHeight="1" x14ac:dyDescent="0.4">
      <c r="A2" s="1"/>
    </row>
    <row r="3" spans="1:27" ht="35.25" customHeight="1" x14ac:dyDescent="0.4">
      <c r="A3" s="19" t="s">
        <v>26</v>
      </c>
      <c r="B3" s="21"/>
      <c r="C3" s="21"/>
      <c r="D3" s="21"/>
      <c r="E3" s="21"/>
      <c r="F3" s="21"/>
      <c r="G3" s="21"/>
      <c r="H3" s="21"/>
      <c r="I3" s="21"/>
      <c r="J3" s="118"/>
      <c r="K3" s="118"/>
      <c r="L3" s="118"/>
      <c r="M3" s="118"/>
      <c r="N3" s="118"/>
      <c r="O3" s="118"/>
      <c r="P3" s="118"/>
      <c r="Q3" s="118"/>
      <c r="R3" s="118"/>
      <c r="S3" s="118"/>
      <c r="T3" s="118"/>
      <c r="U3" s="118"/>
      <c r="V3" s="118"/>
      <c r="W3" s="118"/>
      <c r="X3" s="118"/>
      <c r="Y3" s="118"/>
      <c r="Z3" s="118"/>
    </row>
    <row r="4" spans="1:27" ht="30.75" customHeight="1" x14ac:dyDescent="0.4">
      <c r="A4" s="3"/>
    </row>
    <row r="5" spans="1:27" ht="33" customHeight="1" x14ac:dyDescent="0.4">
      <c r="A5" s="483" t="s">
        <v>55</v>
      </c>
      <c r="B5" s="483"/>
      <c r="C5" s="483"/>
      <c r="D5" s="483"/>
      <c r="E5" s="483"/>
      <c r="F5" s="483"/>
      <c r="G5" s="483"/>
      <c r="H5" s="483"/>
      <c r="I5" s="483"/>
      <c r="J5" s="483"/>
      <c r="K5" s="483"/>
      <c r="L5" s="483"/>
      <c r="M5" s="483"/>
      <c r="N5" s="483"/>
      <c r="O5" s="483"/>
      <c r="P5" s="483"/>
      <c r="Q5" s="483"/>
      <c r="R5" s="483"/>
      <c r="S5" s="483"/>
      <c r="T5" s="483"/>
      <c r="U5" s="483"/>
      <c r="V5" s="483"/>
      <c r="W5" s="483"/>
      <c r="X5" s="483"/>
      <c r="Y5" s="483"/>
      <c r="Z5" s="483"/>
    </row>
    <row r="6" spans="1:27" ht="33" customHeight="1" x14ac:dyDescent="0.4">
      <c r="A6" s="483" t="s">
        <v>56</v>
      </c>
      <c r="B6" s="483"/>
      <c r="C6" s="483"/>
      <c r="D6" s="483"/>
      <c r="E6" s="483"/>
      <c r="F6" s="483"/>
      <c r="G6" s="483"/>
      <c r="H6" s="483"/>
      <c r="I6" s="483"/>
      <c r="J6" s="483"/>
      <c r="K6" s="483"/>
      <c r="L6" s="483"/>
      <c r="M6" s="483"/>
      <c r="N6" s="483"/>
      <c r="O6" s="483"/>
      <c r="P6" s="483"/>
      <c r="Q6" s="483"/>
      <c r="R6" s="483"/>
      <c r="S6" s="483"/>
      <c r="T6" s="483"/>
      <c r="U6" s="483"/>
      <c r="V6" s="483"/>
      <c r="W6" s="483"/>
      <c r="X6" s="483"/>
      <c r="Y6" s="483"/>
      <c r="Z6" s="483"/>
    </row>
    <row r="7" spans="1:27" ht="14.25" x14ac:dyDescent="0.4">
      <c r="A7" s="4"/>
    </row>
    <row r="8" spans="1:27" ht="42" customHeight="1" x14ac:dyDescent="0.4">
      <c r="A8" s="188"/>
      <c r="B8" s="483" t="s">
        <v>180</v>
      </c>
      <c r="C8" s="483"/>
      <c r="D8" s="483"/>
      <c r="E8" s="483"/>
      <c r="F8" s="483"/>
      <c r="G8" s="483"/>
      <c r="H8" s="483"/>
      <c r="I8" s="483"/>
      <c r="J8" s="483"/>
      <c r="K8" s="483"/>
      <c r="L8" s="483"/>
      <c r="M8" s="483"/>
      <c r="N8" s="483"/>
      <c r="O8" s="483"/>
      <c r="P8" s="483"/>
      <c r="Q8" s="483"/>
      <c r="R8" s="483"/>
      <c r="S8" s="483"/>
      <c r="T8" s="483"/>
      <c r="U8" s="483"/>
      <c r="V8" s="483"/>
      <c r="W8" s="483"/>
      <c r="X8" s="483"/>
      <c r="Y8" s="483"/>
      <c r="Z8" s="483"/>
      <c r="AA8" s="187" t="s">
        <v>185</v>
      </c>
    </row>
    <row r="9" spans="1:27" ht="41.25" customHeight="1" x14ac:dyDescent="0.4">
      <c r="A9" s="188"/>
      <c r="B9" s="483" t="s">
        <v>181</v>
      </c>
      <c r="C9" s="483"/>
      <c r="D9" s="483"/>
      <c r="E9" s="483"/>
      <c r="F9" s="483"/>
      <c r="G9" s="483"/>
      <c r="H9" s="483"/>
      <c r="I9" s="483"/>
      <c r="J9" s="483"/>
      <c r="K9" s="483"/>
      <c r="L9" s="483"/>
      <c r="M9" s="483"/>
      <c r="N9" s="483"/>
      <c r="O9" s="483"/>
      <c r="P9" s="483"/>
      <c r="Q9" s="483"/>
      <c r="R9" s="483"/>
      <c r="S9" s="483"/>
      <c r="T9" s="483"/>
      <c r="U9" s="483"/>
      <c r="V9" s="483"/>
      <c r="W9" s="483"/>
      <c r="X9" s="483"/>
      <c r="Y9" s="483"/>
      <c r="Z9" s="483"/>
      <c r="AA9" s="187" t="s">
        <v>186</v>
      </c>
    </row>
    <row r="10" spans="1:27" ht="41.25" customHeight="1" x14ac:dyDescent="0.4">
      <c r="A10" s="188"/>
      <c r="B10" s="483" t="s">
        <v>182</v>
      </c>
      <c r="C10" s="483"/>
      <c r="D10" s="483"/>
      <c r="E10" s="483"/>
      <c r="F10" s="483"/>
      <c r="G10" s="483"/>
      <c r="H10" s="483"/>
      <c r="I10" s="483"/>
      <c r="J10" s="483"/>
      <c r="K10" s="483"/>
      <c r="L10" s="483"/>
      <c r="M10" s="483"/>
      <c r="N10" s="483"/>
      <c r="O10" s="483"/>
      <c r="P10" s="483"/>
      <c r="Q10" s="483"/>
      <c r="R10" s="483"/>
      <c r="S10" s="483"/>
      <c r="T10" s="483"/>
      <c r="U10" s="483"/>
      <c r="V10" s="483"/>
      <c r="W10" s="483"/>
      <c r="X10" s="483"/>
      <c r="Y10" s="483"/>
      <c r="Z10" s="483"/>
      <c r="AA10" s="187" t="s">
        <v>186</v>
      </c>
    </row>
    <row r="11" spans="1:27" ht="41.25" customHeight="1" x14ac:dyDescent="0.4">
      <c r="A11" s="188"/>
      <c r="B11" s="483" t="s">
        <v>183</v>
      </c>
      <c r="C11" s="483"/>
      <c r="D11" s="483"/>
      <c r="E11" s="483"/>
      <c r="F11" s="483"/>
      <c r="G11" s="483"/>
      <c r="H11" s="483"/>
      <c r="I11" s="483"/>
      <c r="J11" s="483"/>
      <c r="K11" s="483"/>
      <c r="L11" s="483"/>
      <c r="M11" s="483"/>
      <c r="N11" s="483"/>
      <c r="O11" s="483"/>
      <c r="P11" s="483"/>
      <c r="Q11" s="483"/>
      <c r="R11" s="483"/>
      <c r="S11" s="483"/>
      <c r="T11" s="483"/>
      <c r="U11" s="483"/>
      <c r="V11" s="483"/>
      <c r="W11" s="483"/>
      <c r="X11" s="483"/>
      <c r="Y11" s="483"/>
      <c r="Z11" s="483"/>
      <c r="AA11" s="187" t="s">
        <v>186</v>
      </c>
    </row>
    <row r="12" spans="1:27" ht="14.25" x14ac:dyDescent="0.4">
      <c r="A12" s="4"/>
    </row>
    <row r="13" spans="1:27" ht="18.75" customHeight="1" x14ac:dyDescent="0.4">
      <c r="A13" s="4"/>
    </row>
    <row r="14" spans="1:27" ht="27.75" customHeight="1" x14ac:dyDescent="0.4">
      <c r="A14" s="484" t="s">
        <v>165</v>
      </c>
      <c r="B14" s="484"/>
      <c r="C14" s="485" t="str">
        <f>IF('１申請書兼請求書'!W2="","",'１申請書兼請求書'!W2)</f>
        <v/>
      </c>
      <c r="D14" s="485"/>
      <c r="E14" s="110" t="s">
        <v>164</v>
      </c>
      <c r="F14" s="486" t="str">
        <f>IF('１申請書兼請求書'!Z2="","",'１申請書兼請求書'!Z2)</f>
        <v/>
      </c>
      <c r="G14" s="486"/>
      <c r="H14" s="110" t="s">
        <v>163</v>
      </c>
      <c r="I14" s="486" t="str">
        <f>IF('１申請書兼請求書'!AC2="","",'１申請書兼請求書'!AC2)</f>
        <v/>
      </c>
      <c r="J14" s="486"/>
      <c r="K14" s="110" t="s">
        <v>162</v>
      </c>
      <c r="L14" s="22"/>
      <c r="M14" s="22"/>
      <c r="N14" s="22"/>
      <c r="O14" s="22"/>
      <c r="P14" s="22"/>
      <c r="Q14" s="22"/>
      <c r="R14" s="22"/>
      <c r="S14" s="22"/>
      <c r="T14" s="22"/>
      <c r="U14" s="22"/>
      <c r="V14" s="22"/>
    </row>
    <row r="15" spans="1:27" ht="14.25" x14ac:dyDescent="0.4">
      <c r="A15" s="4"/>
    </row>
    <row r="16" spans="1:27" ht="30" customHeight="1" x14ac:dyDescent="0.4">
      <c r="G16" s="115"/>
      <c r="H16" s="488" t="s">
        <v>170</v>
      </c>
      <c r="I16" s="488"/>
      <c r="J16" s="488"/>
      <c r="K16" s="488"/>
      <c r="L16" s="487" t="str">
        <f>IF('１申請書兼請求書'!P9="","",'１申請書兼請求書'!P9)</f>
        <v/>
      </c>
      <c r="M16" s="487"/>
      <c r="N16" s="487"/>
      <c r="O16" s="487"/>
      <c r="P16" s="487"/>
      <c r="Q16" s="487"/>
      <c r="R16" s="487"/>
      <c r="S16" s="487"/>
      <c r="T16" s="487"/>
      <c r="U16" s="487"/>
      <c r="V16" s="487"/>
      <c r="W16" s="487"/>
      <c r="X16" s="487"/>
      <c r="Y16" s="487"/>
    </row>
    <row r="17" spans="1:25" ht="30" customHeight="1" x14ac:dyDescent="0.4">
      <c r="A17" s="116"/>
      <c r="B17" s="116"/>
      <c r="C17" s="116"/>
      <c r="D17" s="116"/>
      <c r="E17" s="116"/>
      <c r="F17" s="116"/>
      <c r="H17" s="488" t="s">
        <v>4</v>
      </c>
      <c r="I17" s="488"/>
      <c r="J17" s="488"/>
      <c r="K17" s="488"/>
      <c r="L17" s="487" t="str">
        <f>IF('１申請書兼請求書'!P10="","",'１申請書兼請求書'!P10)</f>
        <v/>
      </c>
      <c r="M17" s="487"/>
      <c r="N17" s="487"/>
      <c r="O17" s="487"/>
      <c r="P17" s="487"/>
      <c r="Q17" s="487"/>
      <c r="R17" s="487"/>
      <c r="S17" s="487"/>
      <c r="T17" s="487"/>
      <c r="U17" s="487"/>
      <c r="V17" s="487"/>
      <c r="W17" s="487"/>
      <c r="X17" s="487"/>
      <c r="Y17" s="487"/>
    </row>
    <row r="18" spans="1:25" ht="30" customHeight="1" x14ac:dyDescent="0.4">
      <c r="A18" s="115"/>
      <c r="B18" s="115"/>
      <c r="C18" s="116"/>
      <c r="D18" s="116"/>
      <c r="E18" s="117"/>
      <c r="F18" s="116"/>
      <c r="G18" s="490" t="s">
        <v>171</v>
      </c>
      <c r="H18" s="490"/>
      <c r="I18" s="490"/>
      <c r="J18" s="490"/>
      <c r="K18" s="490"/>
      <c r="L18" s="489" t="str">
        <f>IF('１申請書兼請求書'!P11="","",'１申請書兼請求書'!P11)</f>
        <v/>
      </c>
      <c r="M18" s="489"/>
      <c r="N18" s="489"/>
      <c r="O18" s="489"/>
      <c r="P18" s="489"/>
      <c r="Q18" s="489"/>
      <c r="R18" s="489" t="str">
        <f>IF('１申請書兼請求書'!W11="","",'１申請書兼請求書'!W11)</f>
        <v/>
      </c>
      <c r="S18" s="489"/>
      <c r="T18" s="489"/>
      <c r="U18" s="489"/>
      <c r="V18" s="489"/>
      <c r="W18" s="489"/>
      <c r="X18" s="489"/>
      <c r="Y18" s="489"/>
    </row>
    <row r="19" spans="1:25" ht="13.5" customHeight="1" x14ac:dyDescent="0.4">
      <c r="B19" s="22"/>
      <c r="C19" s="22"/>
      <c r="D19" s="22"/>
      <c r="E19" s="22"/>
      <c r="F19" s="22"/>
      <c r="G19" s="22"/>
      <c r="H19" s="22"/>
      <c r="I19" s="22"/>
      <c r="J19" s="22"/>
      <c r="K19" s="22"/>
      <c r="M19" s="22"/>
      <c r="N19" s="22"/>
      <c r="O19" s="185" t="s">
        <v>5</v>
      </c>
      <c r="P19" s="22"/>
      <c r="Q19" s="22"/>
      <c r="R19" s="22"/>
      <c r="S19" s="22"/>
      <c r="T19" s="22"/>
      <c r="U19" s="22"/>
      <c r="V19" s="22"/>
    </row>
    <row r="20" spans="1:25" ht="14.25" x14ac:dyDescent="0.4">
      <c r="A20" s="4"/>
    </row>
    <row r="30" spans="1:25" x14ac:dyDescent="0.4">
      <c r="A30" s="20" t="s">
        <v>184</v>
      </c>
    </row>
  </sheetData>
  <sheetProtection sheet="1" objects="1" scenarios="1"/>
  <mergeCells count="18">
    <mergeCell ref="L16:Y16"/>
    <mergeCell ref="H16:K16"/>
    <mergeCell ref="L17:Y17"/>
    <mergeCell ref="H17:K17"/>
    <mergeCell ref="R18:Y18"/>
    <mergeCell ref="L18:Q18"/>
    <mergeCell ref="G18:K18"/>
    <mergeCell ref="B10:Z10"/>
    <mergeCell ref="B11:Z11"/>
    <mergeCell ref="A14:B14"/>
    <mergeCell ref="C14:D14"/>
    <mergeCell ref="F14:G14"/>
    <mergeCell ref="I14:J14"/>
    <mergeCell ref="A1:V1"/>
    <mergeCell ref="A5:Z5"/>
    <mergeCell ref="A6:Z6"/>
    <mergeCell ref="B8:Z8"/>
    <mergeCell ref="B9:Z9"/>
  </mergeCells>
  <phoneticPr fontId="27"/>
  <dataValidations count="1">
    <dataValidation type="list" allowBlank="1" showInputMessage="1" showErrorMessage="1" sqref="A8:A11" xr:uid="{AB6FCDC3-BA64-4312-969E-357DF7C7FE94}">
      <formula1>$A$30</formula1>
    </dataValidation>
  </dataValidations>
  <pageMargins left="0.7" right="0.56000000000000005" top="0.75" bottom="0.63"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（はじめにお読みください）本申請書の使い方</vt:lpstr>
      <vt:lpstr>１申請書兼請求書</vt:lpstr>
      <vt:lpstr>２【別紙１】内訳一覧表</vt:lpstr>
      <vt:lpstr>３【別紙２】事業所・施設別一覧</vt:lpstr>
      <vt:lpstr>個票1</vt:lpstr>
      <vt:lpstr>個票2</vt:lpstr>
      <vt:lpstr>個票3</vt:lpstr>
      <vt:lpstr>個票●</vt:lpstr>
      <vt:lpstr>４誓約書</vt:lpstr>
      <vt:lpstr>５役員等調書</vt:lpstr>
      <vt:lpstr>'１申請書兼請求書'!Print_Area</vt:lpstr>
      <vt:lpstr>'３【別紙２】事業所・施設別一覧'!Print_Area</vt:lpstr>
      <vt:lpstr>'４誓約書'!Print_Area</vt:lpstr>
      <vt:lpstr>'５役員等調書'!Print_Area</vt:lpstr>
      <vt:lpstr>個票●!Print_Area</vt:lpstr>
      <vt:lpstr>個票1!Print_Area</vt:lpstr>
      <vt:lpstr>個票2!Print_Area</vt:lpstr>
      <vt:lpstr>個票3!Print_Area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dc:creator>
  <cp:lastModifiedBy>廣瀬 智和</cp:lastModifiedBy>
  <cp:revision>2</cp:revision>
  <cp:lastPrinted>2026-06-15T05:03:16Z</cp:lastPrinted>
  <dcterms:created xsi:type="dcterms:W3CDTF">2026-05-22T01:03:00Z</dcterms:created>
  <dcterms:modified xsi:type="dcterms:W3CDTF">2026-06-15T07:29:16Z</dcterms:modified>
</cp:coreProperties>
</file>